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207-2\Desktop\МОИ документы\"/>
    </mc:Choice>
  </mc:AlternateContent>
  <xr:revisionPtr revIDLastSave="0" documentId="13_ncr:1_{60914A7F-2D7D-474E-AB21-0C6C8DE3363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Доходы" sheetId="1" r:id="rId1"/>
  </sheets>
  <definedNames>
    <definedName name="_xlnm.Print_Area" localSheetId="0">Доходы!$A$1:$H$195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1" i="1" l="1"/>
  <c r="E194" i="1"/>
  <c r="E193" i="1" s="1"/>
  <c r="D194" i="1"/>
  <c r="D193" i="1" s="1"/>
  <c r="C194" i="1"/>
  <c r="C193" i="1" s="1"/>
  <c r="G188" i="1"/>
  <c r="E187" i="1"/>
  <c r="D187" i="1"/>
  <c r="G187" i="1" s="1"/>
  <c r="C187" i="1"/>
  <c r="D191" i="1"/>
  <c r="G192" i="1"/>
  <c r="D168" i="1"/>
  <c r="E168" i="1"/>
  <c r="F156" i="1"/>
  <c r="D81" i="1" l="1"/>
  <c r="D39" i="1"/>
  <c r="D11" i="1"/>
  <c r="D132" i="1"/>
  <c r="E132" i="1"/>
  <c r="E122" i="1"/>
  <c r="D114" i="1"/>
  <c r="E114" i="1"/>
  <c r="C114" i="1"/>
  <c r="E11" i="1"/>
  <c r="C11" i="1"/>
  <c r="G18" i="1"/>
  <c r="G17" i="1"/>
  <c r="C191" i="1"/>
  <c r="C161" i="1"/>
  <c r="C155" i="1"/>
  <c r="C101" i="1"/>
  <c r="C100" i="1" s="1"/>
  <c r="C98" i="1"/>
  <c r="C96" i="1"/>
  <c r="C93" i="1"/>
  <c r="C92" i="1" s="1"/>
  <c r="C91" i="1" s="1"/>
  <c r="C82" i="1"/>
  <c r="C78" i="1"/>
  <c r="C75" i="1"/>
  <c r="C74" i="1" s="1"/>
  <c r="C70" i="1"/>
  <c r="C63" i="1"/>
  <c r="C54" i="1"/>
  <c r="C49" i="1"/>
  <c r="C47" i="1"/>
  <c r="C44" i="1"/>
  <c r="C31" i="1"/>
  <c r="C27" i="1"/>
  <c r="C21" i="1"/>
  <c r="C95" i="1" l="1"/>
  <c r="C46" i="1"/>
  <c r="C43" i="1" s="1"/>
  <c r="E191" i="1"/>
  <c r="G191" i="1" s="1"/>
  <c r="G190" i="1"/>
  <c r="F190" i="1"/>
  <c r="E189" i="1"/>
  <c r="E186" i="1" s="1"/>
  <c r="D189" i="1"/>
  <c r="D186" i="1" s="1"/>
  <c r="C189" i="1"/>
  <c r="C186" i="1" s="1"/>
  <c r="G185" i="1"/>
  <c r="F185" i="1"/>
  <c r="E184" i="1"/>
  <c r="D184" i="1"/>
  <c r="G184" i="1" s="1"/>
  <c r="C184" i="1"/>
  <c r="G183" i="1"/>
  <c r="F183" i="1"/>
  <c r="E182" i="1"/>
  <c r="D182" i="1"/>
  <c r="C182" i="1"/>
  <c r="G181" i="1"/>
  <c r="F181" i="1"/>
  <c r="E180" i="1"/>
  <c r="D180" i="1"/>
  <c r="C180" i="1"/>
  <c r="G179" i="1"/>
  <c r="F179" i="1"/>
  <c r="E178" i="1"/>
  <c r="D178" i="1"/>
  <c r="C178" i="1"/>
  <c r="C176" i="1"/>
  <c r="G175" i="1"/>
  <c r="F175" i="1"/>
  <c r="E174" i="1"/>
  <c r="D174" i="1"/>
  <c r="C174" i="1"/>
  <c r="G173" i="1"/>
  <c r="F173" i="1"/>
  <c r="E172" i="1"/>
  <c r="D172" i="1"/>
  <c r="C172" i="1"/>
  <c r="F171" i="1"/>
  <c r="E170" i="1"/>
  <c r="D170" i="1"/>
  <c r="C170" i="1"/>
  <c r="G169" i="1"/>
  <c r="F169" i="1"/>
  <c r="C168" i="1"/>
  <c r="G167" i="1"/>
  <c r="F167" i="1"/>
  <c r="E166" i="1"/>
  <c r="D166" i="1"/>
  <c r="C166" i="1"/>
  <c r="G164" i="1"/>
  <c r="F164" i="1"/>
  <c r="E163" i="1"/>
  <c r="D163" i="1"/>
  <c r="C163" i="1"/>
  <c r="G162" i="1"/>
  <c r="E161" i="1"/>
  <c r="D161" i="1"/>
  <c r="G160" i="1"/>
  <c r="F160" i="1"/>
  <c r="E159" i="1"/>
  <c r="D159" i="1"/>
  <c r="C159" i="1"/>
  <c r="G158" i="1"/>
  <c r="F158" i="1"/>
  <c r="E157" i="1"/>
  <c r="D157" i="1"/>
  <c r="C157" i="1"/>
  <c r="G156" i="1"/>
  <c r="E155" i="1"/>
  <c r="D155" i="1"/>
  <c r="G154" i="1"/>
  <c r="F154" i="1"/>
  <c r="E153" i="1"/>
  <c r="D153" i="1"/>
  <c r="C153" i="1"/>
  <c r="G152" i="1"/>
  <c r="E151" i="1"/>
  <c r="D151" i="1"/>
  <c r="D150" i="1" s="1"/>
  <c r="C151" i="1"/>
  <c r="E148" i="1"/>
  <c r="D148" i="1"/>
  <c r="C148" i="1"/>
  <c r="G147" i="1"/>
  <c r="E146" i="1"/>
  <c r="D146" i="1"/>
  <c r="C145" i="1"/>
  <c r="G142" i="1"/>
  <c r="F142" i="1"/>
  <c r="E141" i="1"/>
  <c r="D141" i="1"/>
  <c r="C141" i="1"/>
  <c r="C138" i="1" s="1"/>
  <c r="E139" i="1"/>
  <c r="G137" i="1"/>
  <c r="E136" i="1"/>
  <c r="E134" i="1" s="1"/>
  <c r="D136" i="1"/>
  <c r="D134" i="1" s="1"/>
  <c r="G131" i="1"/>
  <c r="F131" i="1"/>
  <c r="E130" i="1"/>
  <c r="E129" i="1" s="1"/>
  <c r="D130" i="1"/>
  <c r="D129" i="1" s="1"/>
  <c r="C130" i="1"/>
  <c r="C129" i="1" s="1"/>
  <c r="G128" i="1"/>
  <c r="F128" i="1"/>
  <c r="E127" i="1"/>
  <c r="D127" i="1"/>
  <c r="C127" i="1"/>
  <c r="E125" i="1"/>
  <c r="D125" i="1"/>
  <c r="D122" i="1"/>
  <c r="E120" i="1"/>
  <c r="D120" i="1"/>
  <c r="E118" i="1"/>
  <c r="D118" i="1"/>
  <c r="E116" i="1"/>
  <c r="D116" i="1"/>
  <c r="G113" i="1"/>
  <c r="E112" i="1"/>
  <c r="D112" i="1"/>
  <c r="G111" i="1"/>
  <c r="F111" i="1"/>
  <c r="E109" i="1"/>
  <c r="D109" i="1"/>
  <c r="C109" i="1"/>
  <c r="C104" i="1" s="1"/>
  <c r="E107" i="1"/>
  <c r="D107" i="1"/>
  <c r="G106" i="1"/>
  <c r="E105" i="1"/>
  <c r="D105" i="1"/>
  <c r="E101" i="1"/>
  <c r="E100" i="1" s="1"/>
  <c r="D101" i="1"/>
  <c r="E98" i="1"/>
  <c r="D98" i="1"/>
  <c r="G97" i="1"/>
  <c r="E96" i="1"/>
  <c r="D96" i="1"/>
  <c r="G94" i="1"/>
  <c r="E93" i="1"/>
  <c r="D93" i="1"/>
  <c r="D92" i="1" s="1"/>
  <c r="G90" i="1"/>
  <c r="F90" i="1"/>
  <c r="E89" i="1"/>
  <c r="D89" i="1"/>
  <c r="D88" i="1" s="1"/>
  <c r="C89" i="1"/>
  <c r="C88" i="1" s="1"/>
  <c r="E88" i="1"/>
  <c r="G87" i="1"/>
  <c r="F87" i="1"/>
  <c r="E86" i="1"/>
  <c r="E85" i="1" s="1"/>
  <c r="D86" i="1"/>
  <c r="D85" i="1" s="1"/>
  <c r="C86" i="1"/>
  <c r="C85" i="1" s="1"/>
  <c r="E81" i="1"/>
  <c r="D78" i="1"/>
  <c r="D77" i="1" s="1"/>
  <c r="G79" i="1"/>
  <c r="F79" i="1"/>
  <c r="C77" i="1"/>
  <c r="E75" i="1"/>
  <c r="E74" i="1" s="1"/>
  <c r="G73" i="1"/>
  <c r="F73" i="1"/>
  <c r="E72" i="1"/>
  <c r="D72" i="1"/>
  <c r="C72" i="1"/>
  <c r="G71" i="1"/>
  <c r="E70" i="1"/>
  <c r="F70" i="1" s="1"/>
  <c r="D70" i="1"/>
  <c r="G69" i="1"/>
  <c r="F69" i="1"/>
  <c r="E68" i="1"/>
  <c r="D68" i="1"/>
  <c r="C68" i="1"/>
  <c r="G67" i="1"/>
  <c r="F67" i="1"/>
  <c r="E66" i="1"/>
  <c r="D66" i="1"/>
  <c r="C66" i="1"/>
  <c r="G64" i="1"/>
  <c r="E63" i="1"/>
  <c r="D63" i="1"/>
  <c r="E60" i="1"/>
  <c r="E59" i="1" s="1"/>
  <c r="E58" i="1" s="1"/>
  <c r="C56" i="1"/>
  <c r="E54" i="1"/>
  <c r="G53" i="1"/>
  <c r="F53" i="1"/>
  <c r="E52" i="1"/>
  <c r="D52" i="1"/>
  <c r="D51" i="1" s="1"/>
  <c r="C52" i="1"/>
  <c r="G50" i="1"/>
  <c r="F50" i="1"/>
  <c r="E49" i="1"/>
  <c r="D49" i="1"/>
  <c r="G48" i="1"/>
  <c r="F48" i="1"/>
  <c r="E47" i="1"/>
  <c r="F47" i="1" s="1"/>
  <c r="D47" i="1"/>
  <c r="G45" i="1"/>
  <c r="F45" i="1"/>
  <c r="E44" i="1"/>
  <c r="F44" i="1" s="1"/>
  <c r="D44" i="1"/>
  <c r="G42" i="1"/>
  <c r="F42" i="1"/>
  <c r="E41" i="1"/>
  <c r="D41" i="1"/>
  <c r="C41" i="1"/>
  <c r="G40" i="1"/>
  <c r="F40" i="1"/>
  <c r="E39" i="1"/>
  <c r="G39" i="1" s="1"/>
  <c r="C39" i="1"/>
  <c r="E37" i="1"/>
  <c r="D37" i="1"/>
  <c r="E34" i="1"/>
  <c r="D34" i="1"/>
  <c r="G32" i="1"/>
  <c r="F32" i="1"/>
  <c r="E31" i="1"/>
  <c r="D31" i="1"/>
  <c r="C30" i="1"/>
  <c r="E27" i="1"/>
  <c r="G26" i="1"/>
  <c r="F26" i="1"/>
  <c r="E25" i="1"/>
  <c r="D25" i="1"/>
  <c r="C25" i="1"/>
  <c r="G24" i="1"/>
  <c r="F24" i="1"/>
  <c r="E23" i="1"/>
  <c r="D23" i="1"/>
  <c r="C23" i="1"/>
  <c r="G22" i="1"/>
  <c r="F22" i="1"/>
  <c r="E21" i="1"/>
  <c r="D21" i="1"/>
  <c r="G16" i="1"/>
  <c r="F16" i="1"/>
  <c r="G15" i="1"/>
  <c r="G14" i="1"/>
  <c r="F14" i="1"/>
  <c r="G13" i="1"/>
  <c r="F13" i="1"/>
  <c r="G12" i="1"/>
  <c r="F12" i="1"/>
  <c r="F11" i="1"/>
  <c r="C10" i="1"/>
  <c r="E150" i="1" l="1"/>
  <c r="E95" i="1"/>
  <c r="G68" i="1"/>
  <c r="C150" i="1"/>
  <c r="D104" i="1"/>
  <c r="D103" i="1" s="1"/>
  <c r="G159" i="1"/>
  <c r="G161" i="1"/>
  <c r="G189" i="1"/>
  <c r="E104" i="1"/>
  <c r="E103" i="1" s="1"/>
  <c r="F184" i="1"/>
  <c r="G174" i="1"/>
  <c r="F88" i="1"/>
  <c r="F23" i="1"/>
  <c r="C103" i="1"/>
  <c r="D84" i="1"/>
  <c r="G89" i="1"/>
  <c r="F129" i="1"/>
  <c r="G168" i="1"/>
  <c r="G88" i="1"/>
  <c r="G136" i="1"/>
  <c r="F166" i="1"/>
  <c r="G134" i="1"/>
  <c r="F25" i="1"/>
  <c r="E145" i="1"/>
  <c r="G145" i="1" s="1"/>
  <c r="F168" i="1"/>
  <c r="F178" i="1"/>
  <c r="G25" i="1"/>
  <c r="G49" i="1"/>
  <c r="F127" i="1"/>
  <c r="E138" i="1"/>
  <c r="F138" i="1" s="1"/>
  <c r="F39" i="1"/>
  <c r="G141" i="1"/>
  <c r="G146" i="1"/>
  <c r="G155" i="1"/>
  <c r="F174" i="1"/>
  <c r="G180" i="1"/>
  <c r="G129" i="1"/>
  <c r="G130" i="1"/>
  <c r="G105" i="1"/>
  <c r="G153" i="1"/>
  <c r="G163" i="1"/>
  <c r="G186" i="1"/>
  <c r="F31" i="1"/>
  <c r="E30" i="1"/>
  <c r="G72" i="1"/>
  <c r="G23" i="1"/>
  <c r="G41" i="1"/>
  <c r="F66" i="1"/>
  <c r="C65" i="1"/>
  <c r="C62" i="1" s="1"/>
  <c r="G96" i="1"/>
  <c r="F141" i="1"/>
  <c r="D145" i="1"/>
  <c r="G157" i="1"/>
  <c r="E165" i="1"/>
  <c r="G172" i="1"/>
  <c r="G178" i="1"/>
  <c r="G182" i="1"/>
  <c r="F41" i="1"/>
  <c r="G52" i="1"/>
  <c r="E51" i="1"/>
  <c r="G51" i="1" s="1"/>
  <c r="G66" i="1"/>
  <c r="G127" i="1"/>
  <c r="F153" i="1"/>
  <c r="F163" i="1"/>
  <c r="F170" i="1"/>
  <c r="F182" i="1"/>
  <c r="F189" i="1"/>
  <c r="G112" i="1"/>
  <c r="G109" i="1"/>
  <c r="F109" i="1"/>
  <c r="D100" i="1"/>
  <c r="G93" i="1"/>
  <c r="G70" i="1"/>
  <c r="D65" i="1"/>
  <c r="D62" i="1" s="1"/>
  <c r="G63" i="1"/>
  <c r="F52" i="1"/>
  <c r="F49" i="1"/>
  <c r="G47" i="1"/>
  <c r="G44" i="1"/>
  <c r="D30" i="1"/>
  <c r="D29" i="1" s="1"/>
  <c r="G31" i="1"/>
  <c r="D20" i="1"/>
  <c r="E20" i="1"/>
  <c r="E19" i="1" s="1"/>
  <c r="E10" i="1"/>
  <c r="F10" i="1" s="1"/>
  <c r="G11" i="1"/>
  <c r="C165" i="1"/>
  <c r="F157" i="1"/>
  <c r="C84" i="1"/>
  <c r="F68" i="1"/>
  <c r="C51" i="1"/>
  <c r="C29" i="1"/>
  <c r="E84" i="1"/>
  <c r="F85" i="1"/>
  <c r="G85" i="1"/>
  <c r="C20" i="1"/>
  <c r="C19" i="1" s="1"/>
  <c r="F19" i="1" s="1"/>
  <c r="E46" i="1"/>
  <c r="E65" i="1"/>
  <c r="F72" i="1"/>
  <c r="E78" i="1"/>
  <c r="F86" i="1"/>
  <c r="F89" i="1"/>
  <c r="E92" i="1"/>
  <c r="F130" i="1"/>
  <c r="F159" i="1"/>
  <c r="D165" i="1"/>
  <c r="G166" i="1"/>
  <c r="F172" i="1"/>
  <c r="F180" i="1"/>
  <c r="D46" i="1"/>
  <c r="D43" i="1" s="1"/>
  <c r="F21" i="1"/>
  <c r="G21" i="1"/>
  <c r="G86" i="1"/>
  <c r="D138" i="1"/>
  <c r="G151" i="1"/>
  <c r="D10" i="1"/>
  <c r="F165" i="1" l="1"/>
  <c r="D19" i="1"/>
  <c r="D144" i="1"/>
  <c r="D143" i="1" s="1"/>
  <c r="E144" i="1"/>
  <c r="E143" i="1" s="1"/>
  <c r="F150" i="1"/>
  <c r="F51" i="1"/>
  <c r="G165" i="1"/>
  <c r="G138" i="1"/>
  <c r="G20" i="1"/>
  <c r="G150" i="1"/>
  <c r="F186" i="1"/>
  <c r="C9" i="1"/>
  <c r="C7" i="1" s="1"/>
  <c r="G30" i="1"/>
  <c r="G104" i="1"/>
  <c r="D95" i="1"/>
  <c r="D91" i="1" s="1"/>
  <c r="E29" i="1"/>
  <c r="F29" i="1" s="1"/>
  <c r="F30" i="1"/>
  <c r="G10" i="1"/>
  <c r="C144" i="1"/>
  <c r="C143" i="1" s="1"/>
  <c r="F20" i="1"/>
  <c r="G46" i="1"/>
  <c r="E43" i="1"/>
  <c r="F46" i="1"/>
  <c r="F104" i="1"/>
  <c r="G78" i="1"/>
  <c r="F78" i="1"/>
  <c r="E77" i="1"/>
  <c r="F84" i="1"/>
  <c r="G84" i="1"/>
  <c r="G92" i="1"/>
  <c r="E91" i="1"/>
  <c r="G103" i="1"/>
  <c r="F103" i="1"/>
  <c r="G65" i="1"/>
  <c r="F65" i="1"/>
  <c r="E62" i="1"/>
  <c r="D9" i="1" l="1"/>
  <c r="D7" i="1" s="1"/>
  <c r="G19" i="1"/>
  <c r="G143" i="1"/>
  <c r="G144" i="1"/>
  <c r="G91" i="1"/>
  <c r="G95" i="1"/>
  <c r="G29" i="1"/>
  <c r="F144" i="1"/>
  <c r="F143" i="1"/>
  <c r="F43" i="1"/>
  <c r="G43" i="1"/>
  <c r="E9" i="1"/>
  <c r="E7" i="1" s="1"/>
  <c r="G62" i="1"/>
  <c r="F62" i="1"/>
  <c r="G77" i="1"/>
  <c r="F77" i="1"/>
  <c r="F9" i="1" l="1"/>
  <c r="G9" i="1"/>
  <c r="F7" i="1" l="1"/>
  <c r="G7" i="1"/>
</calcChain>
</file>

<file path=xl/sharedStrings.xml><?xml version="1.0" encoding="utf-8"?>
<sst xmlns="http://schemas.openxmlformats.org/spreadsheetml/2006/main" count="415" uniqueCount="410">
  <si>
    <t>(в рублях)</t>
  </si>
  <si>
    <t>Наименование 
показателя</t>
  </si>
  <si>
    <t>Код дохода по бюджетной классификации</t>
  </si>
  <si>
    <t>Примечание к гр. 6</t>
  </si>
  <si>
    <t>1</t>
  </si>
  <si>
    <t>2</t>
  </si>
  <si>
    <t>3</t>
  </si>
  <si>
    <t>4</t>
  </si>
  <si>
    <t>5</t>
  </si>
  <si>
    <t>6</t>
  </si>
  <si>
    <t>7</t>
  </si>
  <si>
    <t>8</t>
  </si>
  <si>
    <t>Доходы бюджета - ИТОГО</t>
  </si>
  <si>
    <t>х</t>
  </si>
  <si>
    <t xml:space="preserve">в том числе: 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</si>
  <si>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</si>
  <si>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</si>
  <si>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</si>
  <si>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</si>
  <si>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</si>
  <si>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</si>
  <si>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</si>
  <si>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000 1010208001 0000 110</t>
  </si>
  <si>
    <t xml:space="preserve"> 000 1030000000 0000 000</t>
  </si>
  <si>
    <t xml:space="preserve"> 000 1030200001 0000 110</t>
  </si>
  <si>
    <t xml:space="preserve"> 000 1030223001 0000 110</t>
  </si>
  <si>
    <t xml:space="preserve"> 000 1030223101 0000 110</t>
  </si>
  <si>
    <t xml:space="preserve"> 000 1030224001 0000 110</t>
  </si>
  <si>
    <t xml:space="preserve"> 000 1030224101 0000 110</t>
  </si>
  <si>
    <t xml:space="preserve"> 000 1030225001 0000 110</t>
  </si>
  <si>
    <t xml:space="preserve"> 000 1030225101 0000 110</t>
  </si>
  <si>
    <t xml:space="preserve"> 000 1030226001 0000 110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</si>
  <si>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</si>
  <si>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</si>
  <si>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</si>
  <si>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000 1050100000 0000 110</t>
  </si>
  <si>
    <t xml:space="preserve"> 000 1050101001 0000 110</t>
  </si>
  <si>
    <t xml:space="preserve"> 000 1050101101 0000 110</t>
  </si>
  <si>
    <t xml:space="preserve"> 000 1050101201 0000 110</t>
  </si>
  <si>
    <t xml:space="preserve"> 000 1050102001 0000 110</t>
  </si>
  <si>
    <t xml:space="preserve"> 000 1050102101 0000 110</t>
  </si>
  <si>
    <t xml:space="preserve"> 000 1050200002 0000 110</t>
  </si>
  <si>
    <t xml:space="preserve"> 000 1050201002 0000 110</t>
  </si>
  <si>
    <t xml:space="preserve"> 000 1050300001 0000 110</t>
  </si>
  <si>
    <t xml:space="preserve"> 000 1050301001 0000 110</t>
  </si>
  <si>
    <t xml:space="preserve"> 000 1050400002 0000 110</t>
  </si>
  <si>
    <t xml:space="preserve"> 000 1050406002 0000 110</t>
  </si>
  <si>
    <t xml:space="preserve"> 000 1060000000 0000 000</t>
  </si>
  <si>
    <t xml:space="preserve"> 000 1060100000 0000 110</t>
  </si>
  <si>
    <t xml:space="preserve"> 000 1060102014 0000 110</t>
  </si>
  <si>
    <t xml:space="preserve"> 000 1060600000 0000 110</t>
  </si>
  <si>
    <t xml:space="preserve"> 000 1060603000 0000 110</t>
  </si>
  <si>
    <t xml:space="preserve"> 000 1060603214 0000 110</t>
  </si>
  <si>
    <t xml:space="preserve"> 000 1060604000 0000 110</t>
  </si>
  <si>
    <t xml:space="preserve"> 000 1060604214 0000 110</t>
  </si>
  <si>
    <t xml:space="preserve"> 000 1080000000 0000 000</t>
  </si>
  <si>
    <t xml:space="preserve"> 000 1080300001 0000 110</t>
  </si>
  <si>
    <t xml:space="preserve"> 000 1080301001 0000 110</t>
  </si>
  <si>
    <t xml:space="preserve"> 000 1080400001 0000 110</t>
  </si>
  <si>
    <t xml:space="preserve"> 000 1080402001 0000 110</t>
  </si>
  <si>
    <t xml:space="preserve"> 000 1080700001 0000 110</t>
  </si>
  <si>
    <t xml:space="preserve"> 000 1080715001 0000 110</t>
  </si>
  <si>
    <t xml:space="preserve"> 000 1090000000 0000 000</t>
  </si>
  <si>
    <t xml:space="preserve"> 000 1090400000 0000 110</t>
  </si>
  <si>
    <t xml:space="preserve"> 000 1090405000 0000 110</t>
  </si>
  <si>
    <t xml:space="preserve"> 000 1090405214 0000 110</t>
  </si>
  <si>
    <t xml:space="preserve"> 000 1110000000 0000 000</t>
  </si>
  <si>
    <t xml:space="preserve"> 000 1110100000 0000 120</t>
  </si>
  <si>
    <t xml:space="preserve"> 000 1110104014 0000 120</t>
  </si>
  <si>
    <t xml:space="preserve"> 000 1110500000 0000 120</t>
  </si>
  <si>
    <t xml:space="preserve"> 000 1110501000 0000 120</t>
  </si>
  <si>
    <t xml:space="preserve"> 000 1110501214 0000 120</t>
  </si>
  <si>
    <t xml:space="preserve"> 000 1110502000 0000 120</t>
  </si>
  <si>
    <t xml:space="preserve"> 000 1110502414 0000 120</t>
  </si>
  <si>
    <t xml:space="preserve"> 000 1110503000 0000 120</t>
  </si>
  <si>
    <t xml:space="preserve"> 000 1110503414 0000 120</t>
  </si>
  <si>
    <t xml:space="preserve"> 000 1110507000 0000 120</t>
  </si>
  <si>
    <t xml:space="preserve"> 000 1110507414 0000 120</t>
  </si>
  <si>
    <t xml:space="preserve"> 000 1110900000 0000 120</t>
  </si>
  <si>
    <t xml:space="preserve"> 000 1110904000 0000 120</t>
  </si>
  <si>
    <t xml:space="preserve"> 000 1110904414 0000 120</t>
  </si>
  <si>
    <t xml:space="preserve">  ПЛАТЕЖИ ПРИ ПОЛЬЗОВАНИИ ПРИРОДНЫМИ РЕСУРСАМИ</t>
  </si>
  <si>
    <t xml:space="preserve"> 000 1120000000 0000 000</t>
  </si>
  <si>
    <t xml:space="preserve"> 000 1120100001 0000 120</t>
  </si>
  <si>
    <t xml:space="preserve"> 000 1120101001 0000 120</t>
  </si>
  <si>
    <t xml:space="preserve"> 000 1120103001 0000 120</t>
  </si>
  <si>
    <t xml:space="preserve"> 000 1120104001 0000 120</t>
  </si>
  <si>
    <t xml:space="preserve"> 000 1120104101 0000 120</t>
  </si>
  <si>
    <t xml:space="preserve"> 000 1120104201 0000 120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</si>
  <si>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</si>
  <si>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</si>
  <si>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</si>
  <si>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000 1130199414 0000 130</t>
  </si>
  <si>
    <t xml:space="preserve"> 000 1130200000 0000 130</t>
  </si>
  <si>
    <t xml:space="preserve"> 000 1130299000 0000 130</t>
  </si>
  <si>
    <t xml:space="preserve"> 000 1130299414 0000 130</t>
  </si>
  <si>
    <t xml:space="preserve"> 000 1140000000 0000 000</t>
  </si>
  <si>
    <t xml:space="preserve"> 000 1140200000 0000 000</t>
  </si>
  <si>
    <t xml:space="preserve"> 000 1140204014 0000 410</t>
  </si>
  <si>
    <t xml:space="preserve"> 000 1140204314 0000 410</t>
  </si>
  <si>
    <t xml:space="preserve"> 000 1140600000 0000 430</t>
  </si>
  <si>
    <t xml:space="preserve"> 000 1140601000 0000 430</t>
  </si>
  <si>
    <t xml:space="preserve"> 000 1140601214 0000 430</t>
  </si>
  <si>
    <t xml:space="preserve"> 000 1140602000 0000 430</t>
  </si>
  <si>
    <t xml:space="preserve"> 000 1140602414 0000 430</t>
  </si>
  <si>
    <t xml:space="preserve"> 000 1140630000 0000 430</t>
  </si>
  <si>
    <t xml:space="preserve"> 000 1140631000 0000 430</t>
  </si>
  <si>
    <t xml:space="preserve"> 000 1140631214 0000 430</t>
  </si>
  <si>
    <t xml:space="preserve"> 000 1160000000 0000 000</t>
  </si>
  <si>
    <t xml:space="preserve"> 000 1160100001 0000 140</t>
  </si>
  <si>
    <t xml:space="preserve"> 000 1160105001 0000 140</t>
  </si>
  <si>
    <t xml:space="preserve"> 000 1160105301 0000 140</t>
  </si>
  <si>
    <t xml:space="preserve"> 000 1160106001 0000 140</t>
  </si>
  <si>
    <t xml:space="preserve"> 000 1160106301 0000 140</t>
  </si>
  <si>
    <t xml:space="preserve"> 000 1160107001 0000 140</t>
  </si>
  <si>
    <t xml:space="preserve"> 000 1160107301 0000 140</t>
  </si>
  <si>
    <t xml:space="preserve"> 000 1160107401 0000 140</t>
  </si>
  <si>
    <t xml:space="preserve"> 000 1160108001 0000 140</t>
  </si>
  <si>
    <t xml:space="preserve"> 000 1160108401 0000 140</t>
  </si>
  <si>
    <t xml:space="preserve"> 000 1160114001 0000 140</t>
  </si>
  <si>
    <t xml:space="preserve"> 000 1160114301 0000 140</t>
  </si>
  <si>
    <t xml:space="preserve"> 000 1160115001 0000 140</t>
  </si>
  <si>
    <t xml:space="preserve"> 000 1160115301 0000 140</t>
  </si>
  <si>
    <t xml:space="preserve"> 000 1160117001 0000 140</t>
  </si>
  <si>
    <t xml:space="preserve"> 000 1160117301 0000 140</t>
  </si>
  <si>
    <t xml:space="preserve"> 000 1160119001 0000 140</t>
  </si>
  <si>
    <t xml:space="preserve"> 000 1160119301 0000 140</t>
  </si>
  <si>
    <t xml:space="preserve"> 000 1160120001 0000 140</t>
  </si>
  <si>
    <t xml:space="preserve"> 000 1160120301 0000 140</t>
  </si>
  <si>
    <t xml:space="preserve"> 000 1160200002 0000 140</t>
  </si>
  <si>
    <t xml:space="preserve"> 000 1160202002 0000 140</t>
  </si>
  <si>
    <t xml:space="preserve"> 000 1160700000 0000 140</t>
  </si>
  <si>
    <t xml:space="preserve"> 000 1160701000 0000 140</t>
  </si>
  <si>
    <t xml:space="preserve"> 000 1160701014 0000 140</t>
  </si>
  <si>
    <t xml:space="preserve"> 000 1160709000 0000 140</t>
  </si>
  <si>
    <t xml:space="preserve"> 000 1160709014 0000 140</t>
  </si>
  <si>
    <t xml:space="preserve"> 000 1161100001 0000 140</t>
  </si>
  <si>
    <t xml:space="preserve"> 000 1161105001 0000 140</t>
  </si>
  <si>
    <t xml:space="preserve"> 000 1161106001 0000 140</t>
  </si>
  <si>
    <t xml:space="preserve"> 000 1161106401 0000 140</t>
  </si>
  <si>
    <t xml:space="preserve"> 000 1170000000 0000 000</t>
  </si>
  <si>
    <t xml:space="preserve"> 000 1170100000 0000 180</t>
  </si>
  <si>
    <t xml:space="preserve"> 000 1170104014 0000 180</t>
  </si>
  <si>
    <t xml:space="preserve"> 000 1170500000 0000 180</t>
  </si>
  <si>
    <t xml:space="preserve"> 000 1170504014 0000 180</t>
  </si>
  <si>
    <t xml:space="preserve"> 000 2000000000 0000 000</t>
  </si>
  <si>
    <t xml:space="preserve"> 000 2020000000 0000 000</t>
  </si>
  <si>
    <t xml:space="preserve"> 000 2021000000 0000 150</t>
  </si>
  <si>
    <t xml:space="preserve"> 000 2021500200 0000 150</t>
  </si>
  <si>
    <t xml:space="preserve"> 000 2021500214 0000 150</t>
  </si>
  <si>
    <t xml:space="preserve"> 000 2021999900 0000 150</t>
  </si>
  <si>
    <t xml:space="preserve"> 000 2021999914 0000 150</t>
  </si>
  <si>
    <t xml:space="preserve"> 000 2022000000 0000 150</t>
  </si>
  <si>
    <t xml:space="preserve"> 000 2022524300 0000 150</t>
  </si>
  <si>
    <t xml:space="preserve"> 000 2022524314 0000 150</t>
  </si>
  <si>
    <t xml:space="preserve"> 000 2022551300 0000 150</t>
  </si>
  <si>
    <t xml:space="preserve"> 000 2022551314 0000 150</t>
  </si>
  <si>
    <t xml:space="preserve"> 000 2022551900 0000 150</t>
  </si>
  <si>
    <t xml:space="preserve"> 000 2022551914 0000 150</t>
  </si>
  <si>
    <t xml:space="preserve"> 000 2022555500 0000 150</t>
  </si>
  <si>
    <t xml:space="preserve"> 000 2022555514 0000 150</t>
  </si>
  <si>
    <t xml:space="preserve"> 000 2022559900 0000 150</t>
  </si>
  <si>
    <t xml:space="preserve"> 000 2022559914 0000 150</t>
  </si>
  <si>
    <t xml:space="preserve"> 000 2022999900 0000 150</t>
  </si>
  <si>
    <t xml:space="preserve"> 000 2022999914 0000 150</t>
  </si>
  <si>
    <t xml:space="preserve"> 000 2023000000 0000 150</t>
  </si>
  <si>
    <t xml:space="preserve"> 000 2023002400 0000 150</t>
  </si>
  <si>
    <t xml:space="preserve"> 000 2023002414 0000 150</t>
  </si>
  <si>
    <t xml:space="preserve"> 000 2023002900 0000 150</t>
  </si>
  <si>
    <t xml:space="preserve"> 000 2023002914 0000 150</t>
  </si>
  <si>
    <t xml:space="preserve"> 000 2023508200 0000 150</t>
  </si>
  <si>
    <t xml:space="preserve"> 000 2023508214 0000 150</t>
  </si>
  <si>
    <t xml:space="preserve"> 000 2023511800 0000 150</t>
  </si>
  <si>
    <t xml:space="preserve"> 000 2023511814 0000 150</t>
  </si>
  <si>
    <t xml:space="preserve"> 000 2023512000 0000 150</t>
  </si>
  <si>
    <t xml:space="preserve"> 000 2023512014 0000 150</t>
  </si>
  <si>
    <t xml:space="preserve"> 000 2023526000 0000 150</t>
  </si>
  <si>
    <t xml:space="preserve"> 000 2023526014 0000 150</t>
  </si>
  <si>
    <t xml:space="preserve"> 000 2023530400 0000 150</t>
  </si>
  <si>
    <t xml:space="preserve"> 000 2023530414 0000 150</t>
  </si>
  <si>
    <t xml:space="preserve"> 000 2023593000 0000 150</t>
  </si>
  <si>
    <t xml:space="preserve"> 000 2023593014 0000 150</t>
  </si>
  <si>
    <t xml:space="preserve"> 000 2023690000 0000 150</t>
  </si>
  <si>
    <t xml:space="preserve"> 000 2023690014 0000 150</t>
  </si>
  <si>
    <t xml:space="preserve"> 000 2023999900 0000 150</t>
  </si>
  <si>
    <t xml:space="preserve"> 000 2023999914 0000 150</t>
  </si>
  <si>
    <t xml:space="preserve"> 000 2024000000 0000 150</t>
  </si>
  <si>
    <t xml:space="preserve"> 000 2024530300 0000 150</t>
  </si>
  <si>
    <t xml:space="preserve"> 000 2024530314 0000 150</t>
  </si>
  <si>
    <t xml:space="preserve"> 000 2024999900 0000 150</t>
  </si>
  <si>
    <t xml:space="preserve"> 000 2024999914 0000 150</t>
  </si>
  <si>
    <t>Сведения о фактических поступлениях доходов бюджета Пограничного муниципального округа в 2023 году в сравнении с первоначально утвержденными значениями</t>
  </si>
  <si>
    <t>Первоначальный бюджет 2023 года</t>
  </si>
  <si>
    <t>Кассовое исполнение бюджета 2023 года</t>
  </si>
  <si>
    <t>Процент исполнения к первоначальному бюджету 2023 года</t>
  </si>
  <si>
    <t>Процент исполнения к уточненному бюджету 2023 года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</si>
  <si>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</si>
  <si>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</si>
  <si>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</si>
  <si>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</si>
  <si>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</si>
  <si>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</si>
  <si>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</si>
  <si>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</si>
  <si>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</si>
  <si>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</si>
  <si>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</si>
  <si>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</si>
  <si>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</si>
  <si>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</si>
  <si>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</si>
  <si>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Уточненный бюджет 2023 года</t>
  </si>
  <si>
    <t>Налог на доходы физических лиц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</si>
  <si>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</si>
  <si>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</si>
  <si>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</si>
  <si>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000 101021401 0000 110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</si>
  <si>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</si>
  <si>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</si>
  <si>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</si>
  <si>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</si>
  <si>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</si>
  <si>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</si>
  <si>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</si>
  <si>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</si>
  <si>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патентной системы налогообложения, зачисляемый в бюджеты муниципальных округов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</si>
  <si>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</si>
  <si>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</si>
  <si>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</si>
  <si>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</si>
  <si>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</si>
  <si>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муниципальных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</si>
  <si>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</si>
  <si>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муниципальных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</si>
  <si>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</si>
  <si>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</si>
  <si>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</si>
  <si>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</si>
  <si>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</si>
  <si>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</si>
  <si>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</si>
  <si>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</si>
  <si>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</si>
  <si>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</si>
  <si>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муниципальных округов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</si>
  <si>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</si>
  <si>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</si>
  <si>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000 1050105001 0000 110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</si>
  <si>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</si>
  <si>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000 1160112001 0000 140</t>
  </si>
  <si>
    <t>000 1160112301 0000 140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</si>
  <si>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</si>
  <si>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</si>
  <si>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</si>
  <si>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000 1160119401 0000 140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</si>
  <si>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</si>
  <si>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</si>
  <si>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</si>
  <si>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НАЛОГОВЫЕ И НЕНАЛОГОВЫЕ ДОХОДЫ</t>
  </si>
  <si>
    <t>НАЛОГИ НА ПРИБЫЛЬ, ДОХОДЫ</t>
  </si>
  <si>
    <t>Прочие межбюджетные трансферты, передаваемые бюджетам муниципальных округов</t>
  </si>
  <si>
    <t>Прочие межбюджетные трансферты, передаваемые бюджетам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</si>
  <si>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</si>
  <si>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</si>
  <si>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</t>
  </si>
  <si>
    <t>Прочие субвенции бюджетам муниципальных округов</t>
  </si>
  <si>
    <t>Прочие субвенции</t>
  </si>
  <si>
    <t>Единая субвенция бюджетам муниципальных округов из бюджета субъекта Российской Федерации</t>
  </si>
  <si>
    <t>Единая субвенция местным бюджетам из бюджета субъекта Российской Федерации</t>
  </si>
  <si>
    <t>Субвенции бюджетам муниципальных округов на государственную регистрацию актов гражданского состояния</t>
  </si>
  <si>
    <t>Субвенции бюджетам на государственную регистрацию актов гражданского состояния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</si>
  <si>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</si>
  <si>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</si>
  <si>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</si>
  <si>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</si>
  <si>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</si>
  <si>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</si>
  <si>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</si>
  <si>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</si>
  <si>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</si>
  <si>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</si>
  <si>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</si>
  <si>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</si>
  <si>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</si>
  <si>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</si>
  <si>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</si>
  <si>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Прочие субсидии бюджетам муниципальных округов</t>
  </si>
  <si>
    <t>Прочие субсидии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</si>
  <si>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</si>
  <si>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>Субсидии бюджетам на подготовку проектов межевания земельных участков и на проведение кадастровых работ</t>
  </si>
  <si>
    <t>Субсидии бюджетам муниципальных округов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</si>
  <si>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</si>
  <si>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Субсидии бюджетам муниципальных округов на поддержку отрасли культуры</t>
  </si>
  <si>
    <t>Субсидии бюджетам на поддержку отрасли культуры</t>
  </si>
  <si>
    <t>Субсидии бюджетам муниципальных округов на развитие сети учреждений культурно-досугового типа</t>
  </si>
  <si>
    <t>Субсидии бюджетам на развитие сети учреждений культурно-досугового типа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</si>
  <si>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</si>
  <si>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Субсидии бюджетам на строительство и реконструкцию (модернизацию) объектов питьевого водоснабжения</t>
  </si>
  <si>
    <t>Субсидии бюджетам бюджетной системы Российской Федерации (межбюджетные субсидии)</t>
  </si>
  <si>
    <t>Прочие дотации бюджетам муниципальных округов</t>
  </si>
  <si>
    <t>Прочие дотации</t>
  </si>
  <si>
    <t>Дотации бюджетам муниципальных округов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</si>
  <si>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</si>
  <si>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Дотации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</si>
  <si>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</si>
  <si>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</si>
  <si>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 бюджетов муниципальных округов</t>
  </si>
  <si>
    <t>Прочие неналоговые доходы</t>
  </si>
  <si>
    <t>Невыясненные поступления, зачисляемые в бюджеты муниципальных округов</t>
  </si>
  <si>
    <t>Невыясненные поступления</t>
  </si>
  <si>
    <t>ПРОЧИЕ НЕНАЛОГОВЫЕ ДОХОДЫ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</si>
  <si>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</si>
  <si>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Платежи, уплачиваемые в целях возмещения вреда, причиняемого автомобильным дорогам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</si>
  <si>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</si>
  <si>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</si>
  <si>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</si>
  <si>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</si>
  <si>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</si>
  <si>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</si>
  <si>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</si>
  <si>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</si>
  <si>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</si>
  <si>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</si>
  <si>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</si>
  <si>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</si>
  <si>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</si>
  <si>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</si>
  <si>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</si>
  <si>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</si>
  <si>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</si>
  <si>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</si>
  <si>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</si>
  <si>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</si>
  <si>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</si>
  <si>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</si>
  <si>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</si>
  <si>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</si>
  <si>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</si>
  <si>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Кодексом Российской Федерации об административных правонарушениях</t>
  </si>
  <si>
    <t>ШТРАФЫ, САНКЦИИ, ВОЗМЕЩЕНИЕ УЩЕРБА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</si>
  <si>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</si>
  <si>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</si>
  <si>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</si>
  <si>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</si>
  <si>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</si>
  <si>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</si>
  <si>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</si>
  <si>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государственной и муниципальной собственности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</si>
  <si>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</si>
  <si>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</si>
  <si>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</si>
  <si>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</si>
  <si>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Прочие доходы от компенсации затрат бюджетов муниципальных округов</t>
  </si>
  <si>
    <t>Прочие доходы от компенсации затрат государства</t>
  </si>
  <si>
    <t>Доходы от компенсации затрат государства</t>
  </si>
  <si>
    <t>Прочие доходы от оказания платных услуг (работ) получателями средств бюджетов муниципальных округов</t>
  </si>
  <si>
    <t>Прочие доходы от оказания платных услуг (работ)</t>
  </si>
  <si>
    <t>Доходы от оказания платных услуг (работ)</t>
  </si>
  <si>
    <t>ДОХОДЫ ОТ ОКАЗАНИЯ ПЛАТНЫХ УСЛУГ И КОМПЕНСАЦИИ ЗАТРАТ ГОСУДАРСТВА</t>
  </si>
  <si>
    <t>Плата за размещение твердых коммунальных отходов</t>
  </si>
  <si>
    <t>Плата за размещение отходов производства</t>
  </si>
  <si>
    <t>Плата за размещение отходов производства и потребления</t>
  </si>
  <si>
    <t>Плата за сбросы загрязняющих веществ в водные объекты</t>
  </si>
  <si>
    <t>Плата за выбросы загрязняющих веществ в атмосферный воздух стационарными объектами</t>
  </si>
  <si>
    <t>Плата за негативное воздействие на окружающую среду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</si>
  <si>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</si>
  <si>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</si>
  <si>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</si>
  <si>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казну муниципальных округов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</si>
  <si>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</si>
  <si>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</si>
  <si>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</si>
  <si>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</si>
  <si>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</si>
  <si>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</si>
  <si>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</si>
  <si>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</si>
  <si>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округам</t>
  </si>
  <si>
    <t>000 2022030300 0000 150</t>
  </si>
  <si>
    <t>000 2022030314 0000 150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</si>
  <si>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</si>
  <si>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Субсидии бюджетам муниципальных округов на обеспечение мероприятий по модернизации систем коммунальной инфраструктуры за счет средств бюджетов</t>
  </si>
  <si>
    <t>000 2024517900 0000 150</t>
  </si>
  <si>
    <t>000 2024517914 0000 150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</si>
  <si>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</si>
  <si>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</si>
  <si>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</si>
  <si>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</si>
  <si>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</si>
  <si>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000 2190000000 0000 000</t>
  </si>
  <si>
    <t>000 2190000014 0000 150</t>
  </si>
  <si>
    <t>000 2196001014 0000 150</t>
  </si>
  <si>
    <t>Увеличение поступлений в связи с дополнительными выплатами участникам СВО и работникам воинских частей, также ростом заработной платы работников бюджетныой сферы в связи с проведением индексации окладов с 01.01.2023 на 5,5%; с 01.10.2023 на 10,9%; с 01.12.2023 на 18,47 %</t>
  </si>
  <si>
    <t xml:space="preserve">Произведен возврат на расчетные счета плательщиков в связи со снятием с налогового учета с 01.01.2021 всех плательщиков ЕНВД в соостветствии с письмом ФНС от 20.11.2020 № СД-4-3/19053@ </t>
  </si>
  <si>
    <t>Произведен возврат 1449,7 тыс.руб. за счет снижения объема реализации с/х продукции ООО "Елена"</t>
  </si>
  <si>
    <t>В связи с измененем налогового законодательства с 01.01.2023 уплата налогов производится путем единого налогового платежа через единый налоговый счет (ЕНС). Вся переплата на 01.01.2023 была зачтена плательщикам налога на ЕНС. Срок уплаты 2/3 части налога установлен 31.12.2023 (выходной день) и перенесен на 09.01.2024</t>
  </si>
  <si>
    <t>Перевыполнение за счет поступления недоимки</t>
  </si>
  <si>
    <t>Уменьшение за счет снижения кадастровой стоимости земельных участков (переоценка по Постановлениям Министерства имущественных и земельных отношений Приморского края от 15.10.2020 № 87-п и от 11.11.2022 № 88-п), а также по решениям суда и комиссии по рассмотрению споров при Росреестре</t>
  </si>
  <si>
    <t>Перевыполнение за счет погашения задолженности прошлых лет арендаторами по договорам аренды земельных участков</t>
  </si>
  <si>
    <t>Перевыполнение за счет погашения задолженности прошлых лет арендаторами</t>
  </si>
  <si>
    <t>Погашение задолженности населением сёл Сергеевка и Жариково за услуги водоснабжения, также за счет роста количества желающих воспользоваться социально значимыми услугами</t>
  </si>
  <si>
    <t>Рост доходов от ведения финансово-хозяйственной деятельности и переходом ИП с других режимов налогообложения</t>
  </si>
  <si>
    <t>Неисполнение в связи с уплатой  аредатором  на ошибочные реквизиты в конце года, невозможностью  уточнить платеж.</t>
  </si>
  <si>
    <t>Возврат платежа за обучение по ДОУ "Светлячок" - 0,9 тыс.руб. и госпошлина по решению суда за поставку контрафактного сервера - 6 тыс.руб.</t>
  </si>
  <si>
    <t>Перевыполнение плана сложилось в связис увеличением фактических поступлений госпошлины по делам, рассматриваемым в судах общей юрисдикции, мировыми судьями. План в первоначальном бюджете был предусмотрен исходя из прогноза поступлений на 2023 год, предоставленных Межрайонной инспекцией Федеральной налоговой службы России № 9 по Приморскому краю.</t>
  </si>
  <si>
    <t>Перевыполнение за счет фактически полученной прибыли предприятий. Исходя из анализа прошлых лет, муниципальные унитарные предприятия работали с убытком, поэтому в первоначальном бюджете эти поступления не планировались.</t>
  </si>
  <si>
    <t>Перевыполнение первоначального плана за счет поступлений от штрафов, неустоек, пеней, уплаченных  за ненадлежащее исполнение обязательств, предусмотренных муниципальными контрактами - 1605,09 тыс.руб., а также от поступлений по решениям мировых судей - 353,81 тыс.руб. Данные поступления в первоначальном бюджете не предусматривались.</t>
  </si>
  <si>
    <t xml:space="preserve"> Плановые показатели в первоначальном бюджете были утверждены исходя из плановых показателей, предоставленных Управлением Федерального казначейства по Приморскому краю на 2023 год., а также за счет увеличения объемов реализации продукции</t>
  </si>
  <si>
    <t>Перевыполнение плана за счет погашения задолженности прошлых лет</t>
  </si>
  <si>
    <t xml:space="preserve">Перевыполнение плана за счет того, что поступления от продажи приватизированного имущества в первоначальном бюджете не предусмотривались в связи с отсутствием информации по объявлению аукционов по продаже имущества. Также план перевыполнен за счет поступления заявлений о предоставлении в собственность земельных участков.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</si>
</sst>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9">
    <xf numFmtId="0" fontId="0" fillId="0" borderId="0"/>
    <xf numFmtId="0" fontId="1" fillId="0" borderId="0"/>
    <xf numFmtId="0" fontId="6" fillId="0" borderId="0"/>
    <xf numFmtId="0" fontId="7" fillId="0" borderId="0"/>
    <xf numFmtId="0" fontId="9" fillId="0" borderId="0">
      <alignment horizontal="left"/>
    </xf>
    <xf numFmtId="49" fontId="9" fillId="0" borderId="0"/>
    <xf numFmtId="49" fontId="9" fillId="0" borderId="1">
      <alignment horizontal="center" vertical="center" wrapText="1"/>
    </xf>
    <xf numFmtId="49" fontId="9" fillId="0" borderId="3">
      <alignment horizontal="center" vertical="center" wrapText="1"/>
    </xf>
    <xf numFmtId="49" fontId="9" fillId="0" borderId="6">
      <alignment horizontal="center" vertical="center" wrapText="1"/>
    </xf>
    <xf numFmtId="0" fontId="9" fillId="0" borderId="7">
      <alignment horizontal="left" wrapText="1"/>
    </xf>
    <xf numFmtId="49" fontId="9" fillId="0" borderId="8">
      <alignment horizontal="center"/>
    </xf>
    <xf numFmtId="4" fontId="9" fillId="0" borderId="1">
      <alignment horizontal="right"/>
    </xf>
    <xf numFmtId="0" fontId="9" fillId="0" borderId="9">
      <alignment horizontal="left" wrapText="1" indent="1"/>
    </xf>
    <xf numFmtId="49" fontId="9" fillId="0" borderId="2">
      <alignment horizontal="center"/>
    </xf>
    <xf numFmtId="0" fontId="9" fillId="0" borderId="10">
      <alignment horizontal="left" wrapText="1" indent="2"/>
    </xf>
    <xf numFmtId="49" fontId="9" fillId="0" borderId="1">
      <alignment horizontal="center"/>
    </xf>
    <xf numFmtId="0" fontId="9" fillId="0" borderId="0"/>
    <xf numFmtId="0" fontId="9" fillId="0" borderId="11"/>
    <xf numFmtId="0" fontId="9" fillId="3" borderId="0"/>
  </cellStyleXfs>
  <cellXfs count="64">
    <xf numFmtId="0" fontId="0" fillId="0" borderId="0" xfId="0"/>
    <xf numFmtId="0" fontId="4" fillId="0" borderId="0" xfId="1" applyNumberFormat="1" applyFont="1" applyBorder="1" applyProtection="1"/>
    <xf numFmtId="0" fontId="5" fillId="0" borderId="0" xfId="0" applyFont="1" applyBorder="1" applyProtection="1">
      <protection locked="0"/>
    </xf>
    <xf numFmtId="0" fontId="4" fillId="0" borderId="0" xfId="2" applyNumberFormat="1" applyFont="1" applyBorder="1" applyProtection="1"/>
    <xf numFmtId="0" fontId="4" fillId="0" borderId="0" xfId="4" applyNumberFormat="1" applyFont="1" applyBorder="1" applyProtection="1">
      <alignment horizontal="left"/>
    </xf>
    <xf numFmtId="49" fontId="4" fillId="0" borderId="0" xfId="5" applyNumberFormat="1" applyFont="1" applyBorder="1" applyProtection="1"/>
    <xf numFmtId="0" fontId="4" fillId="0" borderId="0" xfId="1" applyNumberFormat="1" applyFont="1" applyProtection="1"/>
    <xf numFmtId="0" fontId="5" fillId="0" borderId="0" xfId="0" applyFont="1" applyProtection="1">
      <protection locked="0"/>
    </xf>
    <xf numFmtId="49" fontId="4" fillId="0" borderId="5" xfId="6" applyNumberFormat="1" applyFont="1" applyBorder="1" applyProtection="1">
      <alignment horizontal="center" vertical="center" wrapText="1"/>
    </xf>
    <xf numFmtId="49" fontId="4" fillId="0" borderId="5" xfId="8" applyNumberFormat="1" applyFont="1" applyBorder="1" applyProtection="1">
      <alignment horizontal="center" vertical="center" wrapText="1"/>
    </xf>
    <xf numFmtId="4" fontId="4" fillId="0" borderId="5" xfId="11" applyNumberFormat="1" applyFont="1" applyBorder="1" applyProtection="1">
      <alignment horizontal="right"/>
    </xf>
    <xf numFmtId="49" fontId="4" fillId="0" borderId="5" xfId="13" applyNumberFormat="1" applyFont="1" applyBorder="1" applyProtection="1">
      <alignment horizontal="center"/>
    </xf>
    <xf numFmtId="49" fontId="4" fillId="2" borderId="5" xfId="15" applyNumberFormat="1" applyFont="1" applyFill="1" applyBorder="1" applyProtection="1">
      <alignment horizontal="center"/>
    </xf>
    <xf numFmtId="4" fontId="4" fillId="2" borderId="5" xfId="11" applyNumberFormat="1" applyFont="1" applyFill="1" applyBorder="1" applyProtection="1">
      <alignment horizontal="right"/>
    </xf>
    <xf numFmtId="49" fontId="4" fillId="0" borderId="5" xfId="15" applyNumberFormat="1" applyFont="1" applyBorder="1" applyProtection="1">
      <alignment horizontal="center"/>
    </xf>
    <xf numFmtId="4" fontId="4" fillId="0" borderId="5" xfId="11" applyNumberFormat="1" applyFont="1" applyFill="1" applyBorder="1" applyProtection="1">
      <alignment horizontal="right"/>
    </xf>
    <xf numFmtId="49" fontId="4" fillId="0" borderId="5" xfId="15" applyNumberFormat="1" applyFont="1" applyFill="1" applyBorder="1" applyProtection="1">
      <alignment horizontal="center"/>
    </xf>
    <xf numFmtId="0" fontId="4" fillId="0" borderId="0" xfId="1" applyNumberFormat="1" applyFont="1" applyFill="1" applyProtection="1"/>
    <xf numFmtId="0" fontId="5" fillId="0" borderId="0" xfId="0" applyFont="1" applyFill="1" applyProtection="1">
      <protection locked="0"/>
    </xf>
    <xf numFmtId="0" fontId="10" fillId="0" borderId="10" xfId="14" applyNumberFormat="1" applyFont="1" applyAlignment="1" applyProtection="1">
      <alignment vertical="center" wrapText="1"/>
    </xf>
    <xf numFmtId="0" fontId="4" fillId="0" borderId="10" xfId="14" applyNumberFormat="1" applyFont="1" applyAlignment="1" applyProtection="1">
      <alignment vertical="center" wrapText="1"/>
    </xf>
    <xf numFmtId="0" fontId="4" fillId="0" borderId="5" xfId="14" applyNumberFormat="1" applyFont="1" applyBorder="1" applyAlignment="1" applyProtection="1">
      <alignment horizontal="left" vertical="center" wrapText="1"/>
    </xf>
    <xf numFmtId="0" fontId="4" fillId="2" borderId="5" xfId="14" applyNumberFormat="1" applyFont="1" applyFill="1" applyBorder="1" applyAlignment="1" applyProtection="1">
      <alignment horizontal="left" vertical="center" wrapText="1"/>
    </xf>
    <xf numFmtId="0" fontId="4" fillId="0" borderId="10" xfId="14" applyNumberFormat="1" applyFont="1" applyAlignment="1" applyProtection="1">
      <alignment horizontal="left" vertical="center" wrapText="1"/>
    </xf>
    <xf numFmtId="0" fontId="4" fillId="0" borderId="5" xfId="14" applyNumberFormat="1" applyFont="1" applyFill="1" applyBorder="1" applyAlignment="1" applyProtection="1">
      <alignment horizontal="left" vertical="center" wrapText="1"/>
    </xf>
    <xf numFmtId="49" fontId="4" fillId="0" borderId="5" xfId="15" applyNumberFormat="1" applyFont="1" applyBorder="1" applyAlignment="1" applyProtection="1">
      <alignment horizontal="center"/>
    </xf>
    <xf numFmtId="49" fontId="4" fillId="2" borderId="5" xfId="15" applyNumberFormat="1" applyFont="1" applyFill="1" applyBorder="1" applyAlignment="1" applyProtection="1">
      <alignment horizontal="center"/>
    </xf>
    <xf numFmtId="49" fontId="4" fillId="0" borderId="5" xfId="15" applyNumberFormat="1" applyFont="1" applyFill="1" applyBorder="1" applyAlignment="1" applyProtection="1">
      <alignment horizontal="center"/>
    </xf>
    <xf numFmtId="0" fontId="4" fillId="0" borderId="5" xfId="17" applyNumberFormat="1" applyFont="1" applyBorder="1" applyAlignment="1" applyProtection="1">
      <alignment horizontal="center"/>
    </xf>
    <xf numFmtId="0" fontId="4" fillId="0" borderId="5" xfId="16" applyNumberFormat="1" applyFont="1" applyBorder="1" applyAlignment="1" applyProtection="1">
      <alignment horizontal="center"/>
    </xf>
    <xf numFmtId="4" fontId="4" fillId="0" borderId="5" xfId="17" applyNumberFormat="1" applyFont="1" applyBorder="1" applyProtection="1"/>
    <xf numFmtId="4" fontId="4" fillId="3" borderId="5" xfId="18" applyNumberFormat="1" applyFont="1" applyBorder="1" applyProtection="1"/>
    <xf numFmtId="0" fontId="4" fillId="0" borderId="0" xfId="2" applyNumberFormat="1" applyFont="1" applyBorder="1" applyAlignment="1" applyProtection="1">
      <alignment vertical="center"/>
    </xf>
    <xf numFmtId="0" fontId="8" fillId="0" borderId="0" xfId="3" applyNumberFormat="1" applyFont="1" applyBorder="1" applyAlignment="1" applyProtection="1">
      <alignment vertical="center"/>
    </xf>
    <xf numFmtId="49" fontId="4" fillId="0" borderId="5" xfId="6" applyNumberFormat="1" applyFont="1" applyBorder="1" applyAlignment="1" applyProtection="1">
      <alignment horizontal="center" vertical="center" wrapText="1"/>
    </xf>
    <xf numFmtId="0" fontId="4" fillId="0" borderId="5" xfId="12" applyNumberFormat="1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/>
      <protection locked="0"/>
    </xf>
    <xf numFmtId="0" fontId="8" fillId="0" borderId="5" xfId="9" applyNumberFormat="1" applyFont="1" applyBorder="1" applyAlignment="1" applyProtection="1">
      <alignment vertical="center" wrapText="1"/>
    </xf>
    <xf numFmtId="49" fontId="8" fillId="0" borderId="5" xfId="10" applyNumberFormat="1" applyFont="1" applyBorder="1" applyProtection="1">
      <alignment horizontal="center"/>
    </xf>
    <xf numFmtId="4" fontId="8" fillId="0" borderId="5" xfId="11" applyNumberFormat="1" applyFont="1" applyBorder="1" applyProtection="1">
      <alignment horizontal="right"/>
    </xf>
    <xf numFmtId="49" fontId="4" fillId="0" borderId="0" xfId="2" applyNumberFormat="1" applyFont="1" applyBorder="1" applyAlignment="1" applyProtection="1">
      <alignment horizontal="right" wrapText="1"/>
    </xf>
    <xf numFmtId="49" fontId="4" fillId="0" borderId="5" xfId="8" applyNumberFormat="1" applyFont="1" applyBorder="1" applyAlignment="1" applyProtection="1">
      <alignment horizontal="center" vertical="center" wrapText="1"/>
    </xf>
    <xf numFmtId="49" fontId="4" fillId="0" borderId="0" xfId="2" applyNumberFormat="1" applyFont="1" applyBorder="1" applyAlignment="1" applyProtection="1">
      <alignment horizontal="left" wrapText="1"/>
    </xf>
    <xf numFmtId="49" fontId="4" fillId="0" borderId="5" xfId="11" applyNumberFormat="1" applyFont="1" applyBorder="1" applyAlignment="1" applyProtection="1">
      <alignment horizontal="left" wrapText="1"/>
    </xf>
    <xf numFmtId="49" fontId="4" fillId="0" borderId="5" xfId="13" applyNumberFormat="1" applyFont="1" applyBorder="1" applyAlignment="1" applyProtection="1">
      <alignment horizontal="left" wrapText="1"/>
    </xf>
    <xf numFmtId="49" fontId="4" fillId="2" borderId="5" xfId="11" applyNumberFormat="1" applyFont="1" applyFill="1" applyBorder="1" applyAlignment="1" applyProtection="1">
      <alignment horizontal="left" wrapText="1"/>
    </xf>
    <xf numFmtId="49" fontId="4" fillId="0" borderId="5" xfId="11" applyNumberFormat="1" applyFont="1" applyFill="1" applyBorder="1" applyAlignment="1" applyProtection="1">
      <alignment horizontal="left" wrapText="1"/>
    </xf>
    <xf numFmtId="49" fontId="4" fillId="0" borderId="5" xfId="17" applyNumberFormat="1" applyFont="1" applyBorder="1" applyAlignment="1" applyProtection="1">
      <alignment horizontal="left" wrapText="1"/>
    </xf>
    <xf numFmtId="49" fontId="4" fillId="3" borderId="5" xfId="18" applyNumberFormat="1" applyFont="1" applyBorder="1" applyAlignment="1" applyProtection="1">
      <alignment horizontal="left" wrapText="1"/>
    </xf>
    <xf numFmtId="49" fontId="5" fillId="0" borderId="0" xfId="0" applyNumberFormat="1" applyFont="1" applyAlignment="1" applyProtection="1">
      <alignment horizontal="left" wrapText="1"/>
      <protection locked="0"/>
    </xf>
    <xf numFmtId="49" fontId="4" fillId="2" borderId="5" xfId="11" applyNumberFormat="1" applyFont="1" applyFill="1" applyBorder="1" applyAlignment="1" applyProtection="1">
      <alignment horizontal="left" vertical="center" wrapText="1"/>
    </xf>
    <xf numFmtId="49" fontId="4" fillId="0" borderId="5" xfId="11" applyNumberFormat="1" applyFont="1" applyBorder="1" applyAlignment="1" applyProtection="1">
      <alignment vertical="center" wrapText="1"/>
    </xf>
    <xf numFmtId="49" fontId="4" fillId="4" borderId="5" xfId="11" applyNumberFormat="1" applyFont="1" applyFill="1" applyBorder="1" applyAlignment="1" applyProtection="1">
      <alignment horizontal="left" vertical="center" wrapText="1"/>
    </xf>
    <xf numFmtId="0" fontId="2" fillId="0" borderId="0" xfId="1" applyNumberFormat="1" applyFont="1" applyBorder="1" applyAlignment="1" applyProtection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/>
    <xf numFmtId="49" fontId="4" fillId="0" borderId="1" xfId="6" applyNumberFormat="1" applyFont="1" applyAlignment="1" applyProtection="1">
      <alignment horizontal="center" vertical="center" wrapText="1"/>
    </xf>
    <xf numFmtId="49" fontId="4" fillId="0" borderId="2" xfId="6" applyFont="1" applyBorder="1" applyAlignment="1">
      <alignment horizontal="center" vertical="center" wrapText="1"/>
    </xf>
    <xf numFmtId="49" fontId="4" fillId="0" borderId="1" xfId="6" applyNumberFormat="1" applyFont="1" applyProtection="1">
      <alignment horizontal="center" vertical="center" wrapText="1"/>
    </xf>
    <xf numFmtId="49" fontId="4" fillId="0" borderId="2" xfId="6" applyFont="1" applyBorder="1">
      <alignment horizontal="center" vertical="center" wrapText="1"/>
    </xf>
    <xf numFmtId="49" fontId="4" fillId="0" borderId="2" xfId="6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4" fillId="0" borderId="2" xfId="7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</cellXfs>
  <cellStyles count="19">
    <cellStyle name="xl22" xfId="3" xr:uid="{00000000-0005-0000-0000-000000000000}"/>
    <cellStyle name="xl24" xfId="4" xr:uid="{00000000-0005-0000-0000-000001000000}"/>
    <cellStyle name="xl25" xfId="16" xr:uid="{00000000-0005-0000-0000-000002000000}"/>
    <cellStyle name="xl26" xfId="1" xr:uid="{00000000-0005-0000-0000-000003000000}"/>
    <cellStyle name="xl27" xfId="2" xr:uid="{00000000-0005-0000-0000-000004000000}"/>
    <cellStyle name="xl28" xfId="6" xr:uid="{00000000-0005-0000-0000-000005000000}"/>
    <cellStyle name="xl29" xfId="9" xr:uid="{00000000-0005-0000-0000-000006000000}"/>
    <cellStyle name="xl30" xfId="12" xr:uid="{00000000-0005-0000-0000-000007000000}"/>
    <cellStyle name="xl31" xfId="14" xr:uid="{00000000-0005-0000-0000-000008000000}"/>
    <cellStyle name="xl38" xfId="17" xr:uid="{00000000-0005-0000-0000-000009000000}"/>
    <cellStyle name="xl40" xfId="5" xr:uid="{00000000-0005-0000-0000-00000A000000}"/>
    <cellStyle name="xl41" xfId="10" xr:uid="{00000000-0005-0000-0000-00000B000000}"/>
    <cellStyle name="xl42" xfId="13" xr:uid="{00000000-0005-0000-0000-00000C000000}"/>
    <cellStyle name="xl43" xfId="15" xr:uid="{00000000-0005-0000-0000-00000D000000}"/>
    <cellStyle name="xl44" xfId="7" xr:uid="{00000000-0005-0000-0000-00000E000000}"/>
    <cellStyle name="xl45" xfId="8" xr:uid="{00000000-0005-0000-0000-00000F000000}"/>
    <cellStyle name="xl46" xfId="11" xr:uid="{00000000-0005-0000-0000-000010000000}"/>
    <cellStyle name="xl47" xfId="18" xr:uid="{00000000-0005-0000-0000-00001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5"/>
  <sheetViews>
    <sheetView tabSelected="1" zoomScaleNormal="100" zoomScaleSheetLayoutView="100" zoomScalePageLayoutView="70" workbookViewId="0">
      <pane ySplit="6" topLeftCell="A19" activePane="bottomLeft" state="frozen"/>
      <selection pane="bottomLeft" activeCell="H92" sqref="H92"/>
    </sheetView>
  </sheetViews>
  <sheetFormatPr defaultColWidth="9.140625" defaultRowHeight="12.75" x14ac:dyDescent="0.2"/>
  <cols>
    <col min="1" max="1" width="50.85546875" style="36" customWidth="1"/>
    <col min="2" max="2" width="21.85546875" style="7" customWidth="1"/>
    <col min="3" max="5" width="14.42578125" style="7" customWidth="1"/>
    <col min="6" max="7" width="13.85546875" style="7" customWidth="1"/>
    <col min="8" max="8" width="18.7109375" style="49" customWidth="1"/>
    <col min="9" max="9" width="9.140625" style="7" customWidth="1"/>
    <col min="10" max="16384" width="9.140625" style="7"/>
  </cols>
  <sheetData>
    <row r="1" spans="1:9" s="2" customFormat="1" ht="33" customHeight="1" x14ac:dyDescent="0.25">
      <c r="A1" s="53" t="s">
        <v>191</v>
      </c>
      <c r="B1" s="54"/>
      <c r="C1" s="54"/>
      <c r="D1" s="54"/>
      <c r="E1" s="54"/>
      <c r="F1" s="54"/>
      <c r="G1" s="54"/>
      <c r="H1" s="55"/>
      <c r="I1" s="1"/>
    </row>
    <row r="2" spans="1:9" s="2" customFormat="1" ht="12.95" customHeight="1" x14ac:dyDescent="0.2">
      <c r="A2" s="32"/>
      <c r="B2" s="3"/>
      <c r="C2" s="3"/>
      <c r="D2" s="3"/>
      <c r="E2" s="3"/>
      <c r="F2" s="3"/>
      <c r="G2" s="3"/>
      <c r="H2" s="42"/>
      <c r="I2" s="1"/>
    </row>
    <row r="3" spans="1:9" s="2" customFormat="1" ht="24.75" customHeight="1" x14ac:dyDescent="0.2">
      <c r="A3" s="33"/>
      <c r="B3" s="4"/>
      <c r="C3" s="5"/>
      <c r="D3" s="5"/>
      <c r="E3" s="5"/>
      <c r="F3" s="5"/>
      <c r="G3" s="3"/>
      <c r="H3" s="40" t="s">
        <v>0</v>
      </c>
      <c r="I3" s="1"/>
    </row>
    <row r="4" spans="1:9" s="2" customFormat="1" ht="11.45" customHeight="1" x14ac:dyDescent="0.2">
      <c r="A4" s="56" t="s">
        <v>1</v>
      </c>
      <c r="B4" s="58" t="s">
        <v>2</v>
      </c>
      <c r="C4" s="60" t="s">
        <v>192</v>
      </c>
      <c r="D4" s="62" t="s">
        <v>211</v>
      </c>
      <c r="E4" s="60" t="s">
        <v>193</v>
      </c>
      <c r="F4" s="62" t="s">
        <v>194</v>
      </c>
      <c r="G4" s="62" t="s">
        <v>195</v>
      </c>
      <c r="H4" s="62" t="s">
        <v>3</v>
      </c>
      <c r="I4" s="6"/>
    </row>
    <row r="5" spans="1:9" ht="140.44999999999999" customHeight="1" x14ac:dyDescent="0.2">
      <c r="A5" s="57"/>
      <c r="B5" s="59"/>
      <c r="C5" s="61"/>
      <c r="D5" s="61"/>
      <c r="E5" s="61"/>
      <c r="F5" s="61"/>
      <c r="G5" s="61"/>
      <c r="H5" s="63"/>
      <c r="I5" s="6"/>
    </row>
    <row r="6" spans="1:9" ht="11.45" customHeight="1" x14ac:dyDescent="0.2">
      <c r="A6" s="34" t="s">
        <v>4</v>
      </c>
      <c r="B6" s="8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41" t="s">
        <v>11</v>
      </c>
      <c r="I6" s="6"/>
    </row>
    <row r="7" spans="1:9" ht="21.75" customHeight="1" x14ac:dyDescent="0.2">
      <c r="A7" s="37" t="s">
        <v>12</v>
      </c>
      <c r="B7" s="38" t="s">
        <v>13</v>
      </c>
      <c r="C7" s="39">
        <f t="shared" ref="C7:D7" si="0">C9+C143</f>
        <v>891560546.93000007</v>
      </c>
      <c r="D7" s="39">
        <f t="shared" si="0"/>
        <v>1012296573.4099998</v>
      </c>
      <c r="E7" s="39">
        <f>E9+E143</f>
        <v>1173815278.21</v>
      </c>
      <c r="F7" s="39">
        <f>E7/C7*100</f>
        <v>131.65850398516579</v>
      </c>
      <c r="G7" s="39">
        <f>E7/D7*100</f>
        <v>115.95567040752807</v>
      </c>
      <c r="H7" s="43"/>
      <c r="I7" s="6"/>
    </row>
    <row r="8" spans="1:9" ht="15" customHeight="1" x14ac:dyDescent="0.2">
      <c r="A8" s="35" t="s">
        <v>14</v>
      </c>
      <c r="B8" s="11"/>
      <c r="C8" s="11"/>
      <c r="D8" s="11"/>
      <c r="E8" s="11"/>
      <c r="F8" s="10"/>
      <c r="G8" s="10"/>
      <c r="H8" s="44"/>
      <c r="I8" s="6"/>
    </row>
    <row r="9" spans="1:9" x14ac:dyDescent="0.2">
      <c r="A9" s="22" t="s">
        <v>258</v>
      </c>
      <c r="B9" s="12" t="s">
        <v>15</v>
      </c>
      <c r="C9" s="13">
        <f>C10+C19+C29+C43+C51+C58+C62+C77+C84+C91+C103+C138</f>
        <v>399543710</v>
      </c>
      <c r="D9" s="13">
        <f>D10+D19+D29+D43+D51+D58+D62+D77+D84+D91+D103+D138</f>
        <v>438680990</v>
      </c>
      <c r="E9" s="13">
        <f>E10+E19+E29+E43+E51+E58+E62+E77+E84+E91+E103+E138</f>
        <v>620651579.4000001</v>
      </c>
      <c r="F9" s="13">
        <f t="shared" ref="F9:F73" si="1">E9/C9*100</f>
        <v>155.34009518007431</v>
      </c>
      <c r="G9" s="13">
        <f t="shared" ref="G9:G73" si="2">E9/D9*100</f>
        <v>141.48130271156728</v>
      </c>
      <c r="H9" s="45"/>
      <c r="I9" s="6"/>
    </row>
    <row r="10" spans="1:9" ht="191.25" x14ac:dyDescent="0.2">
      <c r="A10" s="22" t="s">
        <v>259</v>
      </c>
      <c r="B10" s="12" t="s">
        <v>16</v>
      </c>
      <c r="C10" s="13">
        <f>C11</f>
        <v>350829000</v>
      </c>
      <c r="D10" s="13">
        <f>D11</f>
        <v>383951101</v>
      </c>
      <c r="E10" s="13">
        <f>E11</f>
        <v>552925870.24000001</v>
      </c>
      <c r="F10" s="13">
        <f t="shared" si="1"/>
        <v>157.60552013659077</v>
      </c>
      <c r="G10" s="13">
        <f t="shared" si="2"/>
        <v>144.00945037008762</v>
      </c>
      <c r="H10" s="45" t="s">
        <v>392</v>
      </c>
      <c r="I10" s="6"/>
    </row>
    <row r="11" spans="1:9" x14ac:dyDescent="0.2">
      <c r="A11" s="21" t="s">
        <v>212</v>
      </c>
      <c r="B11" s="14" t="s">
        <v>17</v>
      </c>
      <c r="C11" s="10">
        <f>C12+C13+C14+C15+C16+C17+C18</f>
        <v>350829000</v>
      </c>
      <c r="D11" s="10">
        <f>D12+D13+D14+D15+D16+D17+D18</f>
        <v>383951101</v>
      </c>
      <c r="E11" s="10">
        <f t="shared" ref="E11" si="3">E12+E13+E14+E15+E16+E17+E18</f>
        <v>552925870.24000001</v>
      </c>
      <c r="F11" s="10">
        <f t="shared" si="1"/>
        <v>157.60552013659077</v>
      </c>
      <c r="G11" s="10">
        <f t="shared" si="2"/>
        <v>144.00945037008762</v>
      </c>
      <c r="H11" s="43"/>
      <c r="I11" s="6"/>
    </row>
    <row r="12" spans="1:9" ht="63.75" x14ac:dyDescent="0.2">
      <c r="A12" s="21" t="s">
        <v>196</v>
      </c>
      <c r="B12" s="14" t="s">
        <v>18</v>
      </c>
      <c r="C12" s="10">
        <v>346483000</v>
      </c>
      <c r="D12" s="10">
        <v>370950271</v>
      </c>
      <c r="E12" s="10">
        <v>533496385.75</v>
      </c>
      <c r="F12" s="10">
        <f t="shared" si="1"/>
        <v>153.97476521214605</v>
      </c>
      <c r="G12" s="10">
        <f t="shared" si="2"/>
        <v>143.81884243184714</v>
      </c>
      <c r="H12" s="43"/>
      <c r="I12" s="6"/>
    </row>
    <row r="13" spans="1:9" ht="102" x14ac:dyDescent="0.2">
      <c r="A13" s="21" t="s">
        <v>197</v>
      </c>
      <c r="B13" s="14" t="s">
        <v>19</v>
      </c>
      <c r="C13" s="10">
        <v>861000</v>
      </c>
      <c r="D13" s="10">
        <v>616500</v>
      </c>
      <c r="E13" s="10">
        <v>409887.87</v>
      </c>
      <c r="F13" s="10">
        <f t="shared" si="1"/>
        <v>47.606024390243903</v>
      </c>
      <c r="G13" s="10">
        <f t="shared" si="2"/>
        <v>66.486272506082727</v>
      </c>
      <c r="H13" s="43"/>
      <c r="I13" s="6"/>
    </row>
    <row r="14" spans="1:9" ht="43.5" customHeight="1" x14ac:dyDescent="0.2">
      <c r="A14" s="21" t="s">
        <v>198</v>
      </c>
      <c r="B14" s="14" t="s">
        <v>20</v>
      </c>
      <c r="C14" s="10">
        <v>1761000</v>
      </c>
      <c r="D14" s="10">
        <v>2743810</v>
      </c>
      <c r="E14" s="10">
        <v>3373081.84</v>
      </c>
      <c r="F14" s="10">
        <f t="shared" si="1"/>
        <v>191.54354571266325</v>
      </c>
      <c r="G14" s="10">
        <f t="shared" si="2"/>
        <v>122.93423524223614</v>
      </c>
      <c r="H14" s="43"/>
      <c r="I14" s="6"/>
    </row>
    <row r="15" spans="1:9" ht="76.5" x14ac:dyDescent="0.2">
      <c r="A15" s="21" t="s">
        <v>199</v>
      </c>
      <c r="B15" s="14" t="s">
        <v>21</v>
      </c>
      <c r="C15" s="10">
        <v>0</v>
      </c>
      <c r="D15" s="10">
        <v>126060</v>
      </c>
      <c r="E15" s="10">
        <v>132689.01</v>
      </c>
      <c r="F15" s="10">
        <v>0</v>
      </c>
      <c r="G15" s="10">
        <f t="shared" si="2"/>
        <v>105.25861494526416</v>
      </c>
      <c r="H15" s="43"/>
      <c r="I15" s="6"/>
    </row>
    <row r="16" spans="1:9" ht="89.25" x14ac:dyDescent="0.2">
      <c r="A16" s="21" t="s">
        <v>200</v>
      </c>
      <c r="B16" s="14" t="s">
        <v>22</v>
      </c>
      <c r="C16" s="10">
        <v>1724000</v>
      </c>
      <c r="D16" s="10">
        <v>2611730</v>
      </c>
      <c r="E16" s="10">
        <v>1603904.31</v>
      </c>
      <c r="F16" s="10">
        <f t="shared" si="1"/>
        <v>93.033892691415318</v>
      </c>
      <c r="G16" s="10">
        <f t="shared" si="2"/>
        <v>61.411566662710158</v>
      </c>
      <c r="H16" s="43"/>
      <c r="I16" s="6"/>
    </row>
    <row r="17" spans="1:9" ht="51" x14ac:dyDescent="0.2">
      <c r="A17" s="23" t="s">
        <v>213</v>
      </c>
      <c r="B17" s="14" t="s">
        <v>214</v>
      </c>
      <c r="C17" s="10">
        <v>0</v>
      </c>
      <c r="D17" s="10">
        <v>898100</v>
      </c>
      <c r="E17" s="10">
        <v>1660497.76</v>
      </c>
      <c r="F17" s="10">
        <v>0</v>
      </c>
      <c r="G17" s="10">
        <f t="shared" si="2"/>
        <v>184.89007460193741</v>
      </c>
      <c r="H17" s="43"/>
      <c r="I17" s="6"/>
    </row>
    <row r="18" spans="1:9" ht="51" x14ac:dyDescent="0.2">
      <c r="A18" s="23" t="s">
        <v>215</v>
      </c>
      <c r="B18" s="14" t="s">
        <v>216</v>
      </c>
      <c r="C18" s="10">
        <v>0</v>
      </c>
      <c r="D18" s="10">
        <v>6004630</v>
      </c>
      <c r="E18" s="10">
        <v>12249423.699999999</v>
      </c>
      <c r="F18" s="10">
        <v>0</v>
      </c>
      <c r="G18" s="10">
        <f t="shared" si="2"/>
        <v>203.99964194296732</v>
      </c>
      <c r="H18" s="43"/>
      <c r="I18" s="6"/>
    </row>
    <row r="19" spans="1:9" ht="204" x14ac:dyDescent="0.2">
      <c r="A19" s="22" t="s">
        <v>201</v>
      </c>
      <c r="B19" s="12" t="s">
        <v>23</v>
      </c>
      <c r="C19" s="13">
        <f>C20</f>
        <v>10176710</v>
      </c>
      <c r="D19" s="13">
        <f>D20</f>
        <v>10176710</v>
      </c>
      <c r="E19" s="13">
        <f>E20</f>
        <v>12138661.83</v>
      </c>
      <c r="F19" s="13">
        <f t="shared" si="1"/>
        <v>119.27884188504929</v>
      </c>
      <c r="G19" s="13">
        <f t="shared" si="2"/>
        <v>119.27884188504929</v>
      </c>
      <c r="H19" s="50" t="s">
        <v>407</v>
      </c>
      <c r="I19" s="6"/>
    </row>
    <row r="20" spans="1:9" ht="25.5" x14ac:dyDescent="0.2">
      <c r="A20" s="21" t="s">
        <v>202</v>
      </c>
      <c r="B20" s="14" t="s">
        <v>24</v>
      </c>
      <c r="C20" s="10">
        <f>C21+C23+C25</f>
        <v>10176710</v>
      </c>
      <c r="D20" s="10">
        <f>D21+D23+D25</f>
        <v>10176710</v>
      </c>
      <c r="E20" s="10">
        <f>E21+E23+E25+E27</f>
        <v>12138661.83</v>
      </c>
      <c r="F20" s="10">
        <f t="shared" si="1"/>
        <v>119.27884188504929</v>
      </c>
      <c r="G20" s="10">
        <f t="shared" si="2"/>
        <v>119.27884188504929</v>
      </c>
      <c r="H20" s="43"/>
      <c r="I20" s="6"/>
    </row>
    <row r="21" spans="1:9" ht="63.75" x14ac:dyDescent="0.2">
      <c r="A21" s="21" t="s">
        <v>203</v>
      </c>
      <c r="B21" s="14" t="s">
        <v>25</v>
      </c>
      <c r="C21" s="10">
        <f>C22</f>
        <v>5000000</v>
      </c>
      <c r="D21" s="10">
        <f>D22</f>
        <v>5000000</v>
      </c>
      <c r="E21" s="10">
        <f>E22</f>
        <v>6289702.3700000001</v>
      </c>
      <c r="F21" s="10">
        <f t="shared" si="1"/>
        <v>125.7940474</v>
      </c>
      <c r="G21" s="10">
        <f t="shared" si="2"/>
        <v>125.7940474</v>
      </c>
      <c r="H21" s="43"/>
      <c r="I21" s="6"/>
    </row>
    <row r="22" spans="1:9" ht="102" x14ac:dyDescent="0.2">
      <c r="A22" s="21" t="s">
        <v>208</v>
      </c>
      <c r="B22" s="14" t="s">
        <v>26</v>
      </c>
      <c r="C22" s="10">
        <v>5000000</v>
      </c>
      <c r="D22" s="10">
        <v>5000000</v>
      </c>
      <c r="E22" s="10">
        <v>6289702.3700000001</v>
      </c>
      <c r="F22" s="10">
        <f t="shared" si="1"/>
        <v>125.7940474</v>
      </c>
      <c r="G22" s="10">
        <f t="shared" si="2"/>
        <v>125.7940474</v>
      </c>
      <c r="H22" s="43"/>
      <c r="I22" s="6"/>
    </row>
    <row r="23" spans="1:9" ht="76.5" x14ac:dyDescent="0.2">
      <c r="A23" s="21" t="s">
        <v>204</v>
      </c>
      <c r="B23" s="14" t="s">
        <v>27</v>
      </c>
      <c r="C23" s="10">
        <f>C24</f>
        <v>28000</v>
      </c>
      <c r="D23" s="10">
        <f>D24</f>
        <v>28000</v>
      </c>
      <c r="E23" s="10">
        <f>E24</f>
        <v>32850.46</v>
      </c>
      <c r="F23" s="10">
        <f t="shared" si="1"/>
        <v>117.32307142857144</v>
      </c>
      <c r="G23" s="10">
        <f t="shared" si="2"/>
        <v>117.32307142857144</v>
      </c>
      <c r="H23" s="43"/>
      <c r="I23" s="6"/>
    </row>
    <row r="24" spans="1:9" ht="114.75" x14ac:dyDescent="0.2">
      <c r="A24" s="21" t="s">
        <v>205</v>
      </c>
      <c r="B24" s="14" t="s">
        <v>28</v>
      </c>
      <c r="C24" s="10">
        <v>28000</v>
      </c>
      <c r="D24" s="10">
        <v>28000</v>
      </c>
      <c r="E24" s="10">
        <v>32850.46</v>
      </c>
      <c r="F24" s="10">
        <f t="shared" si="1"/>
        <v>117.32307142857144</v>
      </c>
      <c r="G24" s="10">
        <f t="shared" si="2"/>
        <v>117.32307142857144</v>
      </c>
      <c r="H24" s="43"/>
      <c r="I24" s="6"/>
    </row>
    <row r="25" spans="1:9" ht="63.75" x14ac:dyDescent="0.2">
      <c r="A25" s="21" t="s">
        <v>206</v>
      </c>
      <c r="B25" s="14" t="s">
        <v>29</v>
      </c>
      <c r="C25" s="10">
        <f>C26</f>
        <v>5148710</v>
      </c>
      <c r="D25" s="10">
        <f>D26</f>
        <v>5148710</v>
      </c>
      <c r="E25" s="10">
        <f>E26</f>
        <v>6500898.2599999998</v>
      </c>
      <c r="F25" s="10">
        <f t="shared" si="1"/>
        <v>126.26266113259436</v>
      </c>
      <c r="G25" s="10">
        <f t="shared" si="2"/>
        <v>126.26266113259436</v>
      </c>
      <c r="H25" s="43"/>
      <c r="I25" s="6"/>
    </row>
    <row r="26" spans="1:9" ht="102" x14ac:dyDescent="0.2">
      <c r="A26" s="21" t="s">
        <v>207</v>
      </c>
      <c r="B26" s="14" t="s">
        <v>30</v>
      </c>
      <c r="C26" s="10">
        <v>5148710</v>
      </c>
      <c r="D26" s="10">
        <v>5148710</v>
      </c>
      <c r="E26" s="10">
        <v>6500898.2599999998</v>
      </c>
      <c r="F26" s="10">
        <f t="shared" si="1"/>
        <v>126.26266113259436</v>
      </c>
      <c r="G26" s="10">
        <f t="shared" si="2"/>
        <v>126.26266113259436</v>
      </c>
      <c r="H26" s="43"/>
      <c r="I26" s="6"/>
    </row>
    <row r="27" spans="1:9" ht="63.75" x14ac:dyDescent="0.2">
      <c r="A27" s="21" t="s">
        <v>209</v>
      </c>
      <c r="B27" s="14" t="s">
        <v>31</v>
      </c>
      <c r="C27" s="10">
        <f>C28</f>
        <v>0</v>
      </c>
      <c r="D27" s="10">
        <v>0</v>
      </c>
      <c r="E27" s="10">
        <f>E28</f>
        <v>-684789.26</v>
      </c>
      <c r="F27" s="10">
        <v>0</v>
      </c>
      <c r="G27" s="10">
        <v>0</v>
      </c>
      <c r="H27" s="43"/>
      <c r="I27" s="6"/>
    </row>
    <row r="28" spans="1:9" ht="103.5" customHeight="1" x14ac:dyDescent="0.2">
      <c r="A28" s="21" t="s">
        <v>210</v>
      </c>
      <c r="B28" s="14" t="s">
        <v>32</v>
      </c>
      <c r="C28" s="10">
        <v>0</v>
      </c>
      <c r="D28" s="10">
        <v>0</v>
      </c>
      <c r="E28" s="10">
        <v>-684789.26</v>
      </c>
      <c r="F28" s="10">
        <v>0</v>
      </c>
      <c r="G28" s="10">
        <v>0</v>
      </c>
      <c r="H28" s="43"/>
      <c r="I28" s="6"/>
    </row>
    <row r="29" spans="1:9" x14ac:dyDescent="0.2">
      <c r="A29" s="22" t="s">
        <v>33</v>
      </c>
      <c r="B29" s="12" t="s">
        <v>34</v>
      </c>
      <c r="C29" s="13">
        <f>C30+C39+C41</f>
        <v>7899000</v>
      </c>
      <c r="D29" s="13">
        <f>D30+D37+D39+D41</f>
        <v>5303000</v>
      </c>
      <c r="E29" s="13">
        <f>E30+E37+E39+E41</f>
        <v>2026422.77</v>
      </c>
      <c r="F29" s="13">
        <f t="shared" si="1"/>
        <v>25.654168502342067</v>
      </c>
      <c r="G29" s="13">
        <f t="shared" si="2"/>
        <v>38.212762021497262</v>
      </c>
      <c r="H29" s="45"/>
      <c r="I29" s="6"/>
    </row>
    <row r="30" spans="1:9" ht="96.75" customHeight="1" x14ac:dyDescent="0.2">
      <c r="A30" s="21" t="s">
        <v>220</v>
      </c>
      <c r="B30" s="14" t="s">
        <v>35</v>
      </c>
      <c r="C30" s="15">
        <f>C31</f>
        <v>693000</v>
      </c>
      <c r="D30" s="10">
        <f>D31+D34</f>
        <v>693000</v>
      </c>
      <c r="E30" s="10">
        <f>E31+E34+E36</f>
        <v>967934.53</v>
      </c>
      <c r="F30" s="10">
        <f t="shared" si="1"/>
        <v>139.67309235209234</v>
      </c>
      <c r="G30" s="10">
        <f t="shared" si="2"/>
        <v>139.67309235209234</v>
      </c>
      <c r="H30" s="51" t="s">
        <v>401</v>
      </c>
      <c r="I30" s="6"/>
    </row>
    <row r="31" spans="1:9" ht="25.5" x14ac:dyDescent="0.2">
      <c r="A31" s="21" t="s">
        <v>221</v>
      </c>
      <c r="B31" s="14" t="s">
        <v>36</v>
      </c>
      <c r="C31" s="10">
        <f>C32</f>
        <v>693000</v>
      </c>
      <c r="D31" s="10">
        <f>D32+D33</f>
        <v>693000</v>
      </c>
      <c r="E31" s="10">
        <f>E32+E33</f>
        <v>739336.51</v>
      </c>
      <c r="F31" s="10">
        <f t="shared" si="1"/>
        <v>106.68636507936509</v>
      </c>
      <c r="G31" s="10">
        <f t="shared" si="2"/>
        <v>106.68636507936509</v>
      </c>
      <c r="H31" s="43"/>
      <c r="I31" s="6"/>
    </row>
    <row r="32" spans="1:9" ht="25.5" x14ac:dyDescent="0.2">
      <c r="A32" s="21" t="s">
        <v>221</v>
      </c>
      <c r="B32" s="14" t="s">
        <v>37</v>
      </c>
      <c r="C32" s="10">
        <v>693000</v>
      </c>
      <c r="D32" s="10">
        <v>693000</v>
      </c>
      <c r="E32" s="10">
        <v>739336.51</v>
      </c>
      <c r="F32" s="10">
        <f t="shared" si="1"/>
        <v>106.68636507936509</v>
      </c>
      <c r="G32" s="10">
        <f t="shared" si="2"/>
        <v>106.68636507936509</v>
      </c>
      <c r="H32" s="43"/>
      <c r="I32" s="6"/>
    </row>
    <row r="33" spans="1:9" ht="38.25" x14ac:dyDescent="0.2">
      <c r="A33" s="21" t="s">
        <v>222</v>
      </c>
      <c r="B33" s="14" t="s">
        <v>38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43"/>
      <c r="I33" s="6"/>
    </row>
    <row r="34" spans="1:9" ht="38.25" x14ac:dyDescent="0.2">
      <c r="A34" s="21" t="s">
        <v>223</v>
      </c>
      <c r="B34" s="14" t="s">
        <v>39</v>
      </c>
      <c r="C34" s="10">
        <v>0</v>
      </c>
      <c r="D34" s="10">
        <f>D35</f>
        <v>0</v>
      </c>
      <c r="E34" s="10">
        <f>E35</f>
        <v>228597.48</v>
      </c>
      <c r="F34" s="10">
        <v>0</v>
      </c>
      <c r="G34" s="10">
        <v>0</v>
      </c>
      <c r="H34" s="43"/>
      <c r="I34" s="6"/>
    </row>
    <row r="35" spans="1:9" ht="51" x14ac:dyDescent="0.2">
      <c r="A35" s="21" t="s">
        <v>224</v>
      </c>
      <c r="B35" s="14" t="s">
        <v>40</v>
      </c>
      <c r="C35" s="10">
        <v>0</v>
      </c>
      <c r="D35" s="10">
        <v>0</v>
      </c>
      <c r="E35" s="10">
        <v>228597.48</v>
      </c>
      <c r="F35" s="10">
        <v>0</v>
      </c>
      <c r="G35" s="10">
        <v>0</v>
      </c>
      <c r="H35" s="43"/>
      <c r="I35" s="6"/>
    </row>
    <row r="36" spans="1:9" ht="38.25" x14ac:dyDescent="0.2">
      <c r="A36" s="23" t="s">
        <v>248</v>
      </c>
      <c r="B36" s="14" t="s">
        <v>247</v>
      </c>
      <c r="C36" s="10">
        <v>0</v>
      </c>
      <c r="D36" s="10">
        <v>0</v>
      </c>
      <c r="E36" s="10">
        <v>0.54</v>
      </c>
      <c r="F36" s="10">
        <v>0</v>
      </c>
      <c r="G36" s="10">
        <v>0</v>
      </c>
      <c r="H36" s="43"/>
      <c r="I36" s="6"/>
    </row>
    <row r="37" spans="1:9" ht="140.25" x14ac:dyDescent="0.2">
      <c r="A37" s="21" t="s">
        <v>217</v>
      </c>
      <c r="B37" s="14" t="s">
        <v>41</v>
      </c>
      <c r="C37" s="10">
        <v>0</v>
      </c>
      <c r="D37" s="10">
        <f>D38</f>
        <v>0</v>
      </c>
      <c r="E37" s="10">
        <f>E38</f>
        <v>-43957.93</v>
      </c>
      <c r="F37" s="10">
        <v>0</v>
      </c>
      <c r="G37" s="10">
        <v>0</v>
      </c>
      <c r="H37" s="43" t="s">
        <v>393</v>
      </c>
      <c r="I37" s="6"/>
    </row>
    <row r="38" spans="1:9" ht="25.5" x14ac:dyDescent="0.2">
      <c r="A38" s="21" t="s">
        <v>217</v>
      </c>
      <c r="B38" s="14" t="s">
        <v>42</v>
      </c>
      <c r="C38" s="10">
        <v>0</v>
      </c>
      <c r="D38" s="10">
        <v>0</v>
      </c>
      <c r="E38" s="10">
        <v>-43957.93</v>
      </c>
      <c r="F38" s="10">
        <v>0</v>
      </c>
      <c r="G38" s="10">
        <v>0</v>
      </c>
      <c r="H38" s="43"/>
      <c r="I38" s="6"/>
    </row>
    <row r="39" spans="1:9" ht="76.5" x14ac:dyDescent="0.2">
      <c r="A39" s="21" t="s">
        <v>218</v>
      </c>
      <c r="B39" s="14" t="s">
        <v>43</v>
      </c>
      <c r="C39" s="10">
        <f>C40</f>
        <v>2761000</v>
      </c>
      <c r="D39" s="10">
        <f>D40</f>
        <v>165000</v>
      </c>
      <c r="E39" s="10">
        <f>E40</f>
        <v>-1449683.75</v>
      </c>
      <c r="F39" s="10">
        <f t="shared" si="1"/>
        <v>-52.505749728359284</v>
      </c>
      <c r="G39" s="10">
        <f t="shared" si="2"/>
        <v>-878.59621212121203</v>
      </c>
      <c r="H39" s="43" t="s">
        <v>394</v>
      </c>
      <c r="I39" s="6"/>
    </row>
    <row r="40" spans="1:9" x14ac:dyDescent="0.2">
      <c r="A40" s="21" t="s">
        <v>218</v>
      </c>
      <c r="B40" s="14" t="s">
        <v>44</v>
      </c>
      <c r="C40" s="10">
        <v>2761000</v>
      </c>
      <c r="D40" s="10">
        <v>165000</v>
      </c>
      <c r="E40" s="10">
        <v>-1449683.75</v>
      </c>
      <c r="F40" s="10">
        <f t="shared" si="1"/>
        <v>-52.505749728359284</v>
      </c>
      <c r="G40" s="10">
        <f t="shared" si="2"/>
        <v>-878.59621212121203</v>
      </c>
      <c r="H40" s="43"/>
      <c r="I40" s="6"/>
    </row>
    <row r="41" spans="1:9" ht="262.5" customHeight="1" x14ac:dyDescent="0.2">
      <c r="A41" s="21" t="s">
        <v>219</v>
      </c>
      <c r="B41" s="14" t="s">
        <v>45</v>
      </c>
      <c r="C41" s="10">
        <f>C42</f>
        <v>4445000</v>
      </c>
      <c r="D41" s="10">
        <f>D42</f>
        <v>4445000</v>
      </c>
      <c r="E41" s="10">
        <f>E42</f>
        <v>2552129.92</v>
      </c>
      <c r="F41" s="10">
        <f t="shared" si="1"/>
        <v>57.41574623172103</v>
      </c>
      <c r="G41" s="10">
        <f t="shared" si="2"/>
        <v>57.41574623172103</v>
      </c>
      <c r="H41" s="43" t="s">
        <v>395</v>
      </c>
      <c r="I41" s="6"/>
    </row>
    <row r="42" spans="1:9" ht="38.25" x14ac:dyDescent="0.2">
      <c r="A42" s="21" t="s">
        <v>225</v>
      </c>
      <c r="B42" s="14" t="s">
        <v>46</v>
      </c>
      <c r="C42" s="10">
        <v>4445000</v>
      </c>
      <c r="D42" s="10">
        <v>4445000</v>
      </c>
      <c r="E42" s="10">
        <v>2552129.92</v>
      </c>
      <c r="F42" s="10">
        <f t="shared" si="1"/>
        <v>57.41574623172103</v>
      </c>
      <c r="G42" s="10">
        <f t="shared" si="2"/>
        <v>57.41574623172103</v>
      </c>
      <c r="H42" s="43"/>
      <c r="I42" s="6"/>
    </row>
    <row r="43" spans="1:9" x14ac:dyDescent="0.2">
      <c r="A43" s="22" t="s">
        <v>226</v>
      </c>
      <c r="B43" s="12" t="s">
        <v>47</v>
      </c>
      <c r="C43" s="13">
        <f>C44+C46</f>
        <v>11629000</v>
      </c>
      <c r="D43" s="13">
        <f>D44+D46</f>
        <v>10613000</v>
      </c>
      <c r="E43" s="13">
        <f>E44+E46</f>
        <v>11951340.74</v>
      </c>
      <c r="F43" s="13">
        <f t="shared" si="1"/>
        <v>102.77186980823802</v>
      </c>
      <c r="G43" s="13">
        <f t="shared" si="2"/>
        <v>112.61039046452464</v>
      </c>
      <c r="H43" s="45"/>
      <c r="I43" s="6"/>
    </row>
    <row r="44" spans="1:9" ht="38.25" x14ac:dyDescent="0.2">
      <c r="A44" s="21" t="s">
        <v>227</v>
      </c>
      <c r="B44" s="14" t="s">
        <v>48</v>
      </c>
      <c r="C44" s="10">
        <f>C45</f>
        <v>2634000</v>
      </c>
      <c r="D44" s="10">
        <f>D45</f>
        <v>2634000</v>
      </c>
      <c r="E44" s="10">
        <f>E45</f>
        <v>2810658.83</v>
      </c>
      <c r="F44" s="10">
        <f t="shared" si="1"/>
        <v>106.70686522399393</v>
      </c>
      <c r="G44" s="10">
        <f t="shared" si="2"/>
        <v>106.70686522399393</v>
      </c>
      <c r="H44" s="43" t="s">
        <v>396</v>
      </c>
      <c r="I44" s="6"/>
    </row>
    <row r="45" spans="1:9" ht="38.25" x14ac:dyDescent="0.2">
      <c r="A45" s="21" t="s">
        <v>228</v>
      </c>
      <c r="B45" s="14" t="s">
        <v>49</v>
      </c>
      <c r="C45" s="10">
        <v>2634000</v>
      </c>
      <c r="D45" s="10">
        <v>2634000</v>
      </c>
      <c r="E45" s="10">
        <v>2810658.83</v>
      </c>
      <c r="F45" s="10">
        <f t="shared" si="1"/>
        <v>106.70686522399393</v>
      </c>
      <c r="G45" s="10">
        <f t="shared" si="2"/>
        <v>106.70686522399393</v>
      </c>
      <c r="H45" s="43"/>
      <c r="I45" s="6"/>
    </row>
    <row r="46" spans="1:9" x14ac:dyDescent="0.2">
      <c r="A46" s="21" t="s">
        <v>229</v>
      </c>
      <c r="B46" s="14" t="s">
        <v>50</v>
      </c>
      <c r="C46" s="10">
        <f>C47+C49</f>
        <v>8995000</v>
      </c>
      <c r="D46" s="10">
        <f>D47+D49</f>
        <v>7979000</v>
      </c>
      <c r="E46" s="10">
        <f>E47+E49</f>
        <v>9140681.9100000001</v>
      </c>
      <c r="F46" s="10">
        <f t="shared" si="1"/>
        <v>101.619587659811</v>
      </c>
      <c r="G46" s="10">
        <f t="shared" si="2"/>
        <v>114.55924188494799</v>
      </c>
      <c r="H46" s="43"/>
      <c r="I46" s="6"/>
    </row>
    <row r="47" spans="1:9" ht="38.25" x14ac:dyDescent="0.2">
      <c r="A47" s="21" t="s">
        <v>230</v>
      </c>
      <c r="B47" s="14" t="s">
        <v>51</v>
      </c>
      <c r="C47" s="10">
        <f>C48</f>
        <v>5595000</v>
      </c>
      <c r="D47" s="10">
        <f>D48</f>
        <v>5483490</v>
      </c>
      <c r="E47" s="10">
        <f>E48</f>
        <v>5995612.1799999997</v>
      </c>
      <c r="F47" s="10">
        <f t="shared" si="1"/>
        <v>107.160181948168</v>
      </c>
      <c r="G47" s="10">
        <f t="shared" si="2"/>
        <v>109.33934738642725</v>
      </c>
      <c r="H47" s="43" t="s">
        <v>396</v>
      </c>
      <c r="I47" s="6"/>
    </row>
    <row r="48" spans="1:9" ht="38.25" x14ac:dyDescent="0.2">
      <c r="A48" s="21" t="s">
        <v>231</v>
      </c>
      <c r="B48" s="14" t="s">
        <v>52</v>
      </c>
      <c r="C48" s="10">
        <v>5595000</v>
      </c>
      <c r="D48" s="10">
        <v>5483490</v>
      </c>
      <c r="E48" s="10">
        <v>5995612.1799999997</v>
      </c>
      <c r="F48" s="10">
        <f t="shared" si="1"/>
        <v>107.160181948168</v>
      </c>
      <c r="G48" s="10">
        <f t="shared" si="2"/>
        <v>109.33934738642725</v>
      </c>
      <c r="H48" s="43"/>
      <c r="I48" s="6"/>
    </row>
    <row r="49" spans="1:9" ht="209.25" customHeight="1" x14ac:dyDescent="0.2">
      <c r="A49" s="21" t="s">
        <v>232</v>
      </c>
      <c r="B49" s="14" t="s">
        <v>53</v>
      </c>
      <c r="C49" s="10">
        <f>C50</f>
        <v>3400000</v>
      </c>
      <c r="D49" s="10">
        <f>D50</f>
        <v>2495510</v>
      </c>
      <c r="E49" s="10">
        <f>E50</f>
        <v>3145069.73</v>
      </c>
      <c r="F49" s="10">
        <f t="shared" si="1"/>
        <v>92.502050882352933</v>
      </c>
      <c r="G49" s="10">
        <f t="shared" si="2"/>
        <v>126.02913753100569</v>
      </c>
      <c r="H49" s="43" t="s">
        <v>397</v>
      </c>
      <c r="I49" s="6"/>
    </row>
    <row r="50" spans="1:9" ht="38.25" x14ac:dyDescent="0.2">
      <c r="A50" s="21" t="s">
        <v>233</v>
      </c>
      <c r="B50" s="14" t="s">
        <v>54</v>
      </c>
      <c r="C50" s="10">
        <v>3400000</v>
      </c>
      <c r="D50" s="10">
        <v>2495510</v>
      </c>
      <c r="E50" s="10">
        <v>3145069.73</v>
      </c>
      <c r="F50" s="10">
        <f t="shared" si="1"/>
        <v>92.502050882352933</v>
      </c>
      <c r="G50" s="10">
        <f t="shared" si="2"/>
        <v>126.02913753100569</v>
      </c>
      <c r="H50" s="43"/>
      <c r="I50" s="6"/>
    </row>
    <row r="51" spans="1:9" ht="306" x14ac:dyDescent="0.2">
      <c r="A51" s="22" t="s">
        <v>234</v>
      </c>
      <c r="B51" s="12" t="s">
        <v>55</v>
      </c>
      <c r="C51" s="13">
        <f>C52+C56</f>
        <v>2000000</v>
      </c>
      <c r="D51" s="13">
        <f>D52</f>
        <v>2000000</v>
      </c>
      <c r="E51" s="13">
        <f>E52+E54+E56</f>
        <v>2294683.9500000002</v>
      </c>
      <c r="F51" s="13">
        <f t="shared" si="1"/>
        <v>114.73419750000001</v>
      </c>
      <c r="G51" s="13">
        <f t="shared" si="2"/>
        <v>114.73419750000001</v>
      </c>
      <c r="H51" s="45" t="s">
        <v>404</v>
      </c>
      <c r="I51" s="6"/>
    </row>
    <row r="52" spans="1:9" ht="25.5" x14ac:dyDescent="0.2">
      <c r="A52" s="21" t="s">
        <v>235</v>
      </c>
      <c r="B52" s="14" t="s">
        <v>56</v>
      </c>
      <c r="C52" s="10">
        <f>C53</f>
        <v>2000000</v>
      </c>
      <c r="D52" s="10">
        <f>D53</f>
        <v>2000000</v>
      </c>
      <c r="E52" s="10">
        <f>E53</f>
        <v>2292083.9500000002</v>
      </c>
      <c r="F52" s="10">
        <f t="shared" si="1"/>
        <v>114.60419750000001</v>
      </c>
      <c r="G52" s="10">
        <f t="shared" si="2"/>
        <v>114.60419750000001</v>
      </c>
      <c r="H52" s="43"/>
      <c r="I52" s="6"/>
    </row>
    <row r="53" spans="1:9" ht="38.25" x14ac:dyDescent="0.2">
      <c r="A53" s="21" t="s">
        <v>236</v>
      </c>
      <c r="B53" s="14" t="s">
        <v>57</v>
      </c>
      <c r="C53" s="10">
        <v>2000000</v>
      </c>
      <c r="D53" s="10">
        <v>2000000</v>
      </c>
      <c r="E53" s="10">
        <v>2292083.9500000002</v>
      </c>
      <c r="F53" s="10">
        <f t="shared" si="1"/>
        <v>114.60419750000001</v>
      </c>
      <c r="G53" s="10">
        <f t="shared" si="2"/>
        <v>114.60419750000001</v>
      </c>
      <c r="H53" s="43"/>
      <c r="I53" s="6"/>
    </row>
    <row r="54" spans="1:9" ht="38.25" x14ac:dyDescent="0.2">
      <c r="A54" s="21" t="s">
        <v>237</v>
      </c>
      <c r="B54" s="14" t="s">
        <v>58</v>
      </c>
      <c r="C54" s="10">
        <f>C55</f>
        <v>0</v>
      </c>
      <c r="D54" s="10">
        <v>0</v>
      </c>
      <c r="E54" s="10">
        <f>E55</f>
        <v>2600</v>
      </c>
      <c r="F54" s="10">
        <v>0</v>
      </c>
      <c r="G54" s="10">
        <v>0</v>
      </c>
      <c r="H54" s="43"/>
      <c r="I54" s="6"/>
    </row>
    <row r="55" spans="1:9" ht="63.75" x14ac:dyDescent="0.2">
      <c r="A55" s="21" t="s">
        <v>238</v>
      </c>
      <c r="B55" s="14" t="s">
        <v>59</v>
      </c>
      <c r="C55" s="10">
        <v>0</v>
      </c>
      <c r="D55" s="10">
        <v>0</v>
      </c>
      <c r="E55" s="10">
        <v>2600</v>
      </c>
      <c r="F55" s="10">
        <v>0</v>
      </c>
      <c r="G55" s="10">
        <v>0</v>
      </c>
      <c r="H55" s="43"/>
      <c r="I55" s="6"/>
    </row>
    <row r="56" spans="1:9" ht="38.25" x14ac:dyDescent="0.2">
      <c r="A56" s="21" t="s">
        <v>239</v>
      </c>
      <c r="B56" s="14" t="s">
        <v>60</v>
      </c>
      <c r="C56" s="10">
        <f>C57</f>
        <v>0</v>
      </c>
      <c r="D56" s="10">
        <v>0</v>
      </c>
      <c r="E56" s="10">
        <v>0</v>
      </c>
      <c r="F56" s="10">
        <v>0</v>
      </c>
      <c r="G56" s="10">
        <v>0</v>
      </c>
      <c r="H56" s="43"/>
      <c r="I56" s="6"/>
    </row>
    <row r="57" spans="1:9" ht="25.5" x14ac:dyDescent="0.2">
      <c r="A57" s="21" t="s">
        <v>240</v>
      </c>
      <c r="B57" s="14" t="s">
        <v>61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43"/>
      <c r="I57" s="6"/>
    </row>
    <row r="58" spans="1:9" ht="38.25" x14ac:dyDescent="0.2">
      <c r="A58" s="22" t="s">
        <v>241</v>
      </c>
      <c r="B58" s="12" t="s">
        <v>62</v>
      </c>
      <c r="C58" s="13">
        <v>0</v>
      </c>
      <c r="D58" s="13">
        <v>0</v>
      </c>
      <c r="E58" s="13">
        <f>E59</f>
        <v>0.06</v>
      </c>
      <c r="F58" s="13">
        <v>0</v>
      </c>
      <c r="G58" s="13">
        <v>0</v>
      </c>
      <c r="H58" s="45"/>
      <c r="I58" s="6"/>
    </row>
    <row r="59" spans="1:9" x14ac:dyDescent="0.2">
      <c r="A59" s="21" t="s">
        <v>242</v>
      </c>
      <c r="B59" s="14" t="s">
        <v>63</v>
      </c>
      <c r="C59" s="10">
        <v>0</v>
      </c>
      <c r="D59" s="10">
        <v>0</v>
      </c>
      <c r="E59" s="10">
        <f>E60</f>
        <v>0.06</v>
      </c>
      <c r="F59" s="10">
        <v>0</v>
      </c>
      <c r="G59" s="10">
        <v>0</v>
      </c>
      <c r="H59" s="43"/>
      <c r="I59" s="6"/>
    </row>
    <row r="60" spans="1:9" ht="25.5" x14ac:dyDescent="0.2">
      <c r="A60" s="21" t="s">
        <v>243</v>
      </c>
      <c r="B60" s="14" t="s">
        <v>64</v>
      </c>
      <c r="C60" s="10">
        <v>0</v>
      </c>
      <c r="D60" s="10">
        <v>0</v>
      </c>
      <c r="E60" s="10">
        <f>E61</f>
        <v>0.06</v>
      </c>
      <c r="F60" s="10">
        <v>0</v>
      </c>
      <c r="G60" s="10">
        <v>0</v>
      </c>
      <c r="H60" s="43"/>
      <c r="I60" s="6"/>
    </row>
    <row r="61" spans="1:9" ht="38.25" x14ac:dyDescent="0.2">
      <c r="A61" s="21" t="s">
        <v>244</v>
      </c>
      <c r="B61" s="14" t="s">
        <v>65</v>
      </c>
      <c r="C61" s="10">
        <v>0</v>
      </c>
      <c r="D61" s="10">
        <v>0</v>
      </c>
      <c r="E61" s="10">
        <v>0.06</v>
      </c>
      <c r="F61" s="10">
        <v>0</v>
      </c>
      <c r="G61" s="10">
        <v>0</v>
      </c>
      <c r="H61" s="43"/>
      <c r="I61" s="6"/>
    </row>
    <row r="62" spans="1:9" ht="42.75" customHeight="1" x14ac:dyDescent="0.2">
      <c r="A62" s="22" t="s">
        <v>245</v>
      </c>
      <c r="B62" s="12" t="s">
        <v>66</v>
      </c>
      <c r="C62" s="13">
        <f>C65+C63+C74</f>
        <v>12520000</v>
      </c>
      <c r="D62" s="13">
        <f>D63+D65</f>
        <v>17140019</v>
      </c>
      <c r="E62" s="13">
        <f>E63+E65+E74</f>
        <v>22283159.060000002</v>
      </c>
      <c r="F62" s="13">
        <f t="shared" si="1"/>
        <v>177.98050367412142</v>
      </c>
      <c r="G62" s="13">
        <f t="shared" si="2"/>
        <v>130.00661819569746</v>
      </c>
      <c r="H62" s="45"/>
      <c r="I62" s="6"/>
    </row>
    <row r="63" spans="1:9" ht="172.5" customHeight="1" x14ac:dyDescent="0.2">
      <c r="A63" s="21" t="s">
        <v>246</v>
      </c>
      <c r="B63" s="14" t="s">
        <v>67</v>
      </c>
      <c r="C63" s="15">
        <f>C64</f>
        <v>0</v>
      </c>
      <c r="D63" s="10">
        <f>D64</f>
        <v>101439</v>
      </c>
      <c r="E63" s="10">
        <f>E64</f>
        <v>101438.94</v>
      </c>
      <c r="F63" s="10">
        <v>0</v>
      </c>
      <c r="G63" s="10">
        <f t="shared" si="2"/>
        <v>99.999940851151919</v>
      </c>
      <c r="H63" s="43" t="s">
        <v>405</v>
      </c>
      <c r="I63" s="6"/>
    </row>
    <row r="64" spans="1:9" ht="51" x14ac:dyDescent="0.2">
      <c r="A64" s="21" t="s">
        <v>377</v>
      </c>
      <c r="B64" s="14" t="s">
        <v>68</v>
      </c>
      <c r="C64" s="15">
        <v>0</v>
      </c>
      <c r="D64" s="10">
        <v>101439</v>
      </c>
      <c r="E64" s="10">
        <v>101438.94</v>
      </c>
      <c r="F64" s="10">
        <v>0</v>
      </c>
      <c r="G64" s="10">
        <f t="shared" si="2"/>
        <v>99.999940851151919</v>
      </c>
      <c r="H64" s="43"/>
      <c r="I64" s="6"/>
    </row>
    <row r="65" spans="1:9" ht="76.5" x14ac:dyDescent="0.2">
      <c r="A65" s="21" t="s">
        <v>376</v>
      </c>
      <c r="B65" s="14" t="s">
        <v>69</v>
      </c>
      <c r="C65" s="10">
        <f>C66+C68+C72+C70</f>
        <v>12520000</v>
      </c>
      <c r="D65" s="10">
        <f>D66+D68+D72+D70</f>
        <v>17038580</v>
      </c>
      <c r="E65" s="10">
        <f>E66+E68+E72+E70</f>
        <v>22174445.960000001</v>
      </c>
      <c r="F65" s="10">
        <f t="shared" si="1"/>
        <v>177.11218817891375</v>
      </c>
      <c r="G65" s="10">
        <f t="shared" si="2"/>
        <v>130.1425703315652</v>
      </c>
      <c r="H65" s="43"/>
      <c r="I65" s="6"/>
    </row>
    <row r="66" spans="1:9" ht="89.25" x14ac:dyDescent="0.2">
      <c r="A66" s="21" t="s">
        <v>375</v>
      </c>
      <c r="B66" s="14" t="s">
        <v>70</v>
      </c>
      <c r="C66" s="10">
        <f>C67</f>
        <v>8000000</v>
      </c>
      <c r="D66" s="10">
        <f>D67</f>
        <v>8000000</v>
      </c>
      <c r="E66" s="10">
        <f>E67</f>
        <v>10899922.060000001</v>
      </c>
      <c r="F66" s="10">
        <f t="shared" si="1"/>
        <v>136.24902574999999</v>
      </c>
      <c r="G66" s="10">
        <f t="shared" si="2"/>
        <v>136.24902574999999</v>
      </c>
      <c r="H66" s="43" t="s">
        <v>398</v>
      </c>
      <c r="I66" s="6"/>
    </row>
    <row r="67" spans="1:9" ht="76.5" x14ac:dyDescent="0.2">
      <c r="A67" s="21" t="s">
        <v>374</v>
      </c>
      <c r="B67" s="14" t="s">
        <v>71</v>
      </c>
      <c r="C67" s="10">
        <v>8000000</v>
      </c>
      <c r="D67" s="10">
        <v>8000000</v>
      </c>
      <c r="E67" s="10">
        <v>10899922.060000001</v>
      </c>
      <c r="F67" s="10">
        <f t="shared" si="1"/>
        <v>136.24902574999999</v>
      </c>
      <c r="G67" s="10">
        <f t="shared" si="2"/>
        <v>136.24902574999999</v>
      </c>
      <c r="H67" s="43"/>
      <c r="I67" s="6"/>
    </row>
    <row r="68" spans="1:9" ht="89.25" x14ac:dyDescent="0.2">
      <c r="A68" s="21" t="s">
        <v>373</v>
      </c>
      <c r="B68" s="14" t="s">
        <v>72</v>
      </c>
      <c r="C68" s="15">
        <f>C69</f>
        <v>1800000</v>
      </c>
      <c r="D68" s="10">
        <f>D69</f>
        <v>4298860</v>
      </c>
      <c r="E68" s="10">
        <f>E69</f>
        <v>4607797.8600000003</v>
      </c>
      <c r="F68" s="10">
        <f t="shared" si="1"/>
        <v>255.98876999999999</v>
      </c>
      <c r="G68" s="10">
        <f t="shared" si="2"/>
        <v>107.1865066552528</v>
      </c>
      <c r="H68" s="43" t="s">
        <v>398</v>
      </c>
      <c r="I68" s="6"/>
    </row>
    <row r="69" spans="1:9" ht="76.5" x14ac:dyDescent="0.2">
      <c r="A69" s="21" t="s">
        <v>372</v>
      </c>
      <c r="B69" s="14" t="s">
        <v>73</v>
      </c>
      <c r="C69" s="10">
        <v>1800000</v>
      </c>
      <c r="D69" s="10">
        <v>4298860</v>
      </c>
      <c r="E69" s="10">
        <v>4607797.8600000003</v>
      </c>
      <c r="F69" s="10">
        <f t="shared" si="1"/>
        <v>255.98876999999999</v>
      </c>
      <c r="G69" s="10">
        <f t="shared" si="2"/>
        <v>107.1865066552528</v>
      </c>
      <c r="H69" s="43"/>
      <c r="I69" s="6"/>
    </row>
    <row r="70" spans="1:9" ht="102" x14ac:dyDescent="0.2">
      <c r="A70" s="21" t="s">
        <v>371</v>
      </c>
      <c r="B70" s="14" t="s">
        <v>74</v>
      </c>
      <c r="C70" s="10">
        <f>C71</f>
        <v>120000</v>
      </c>
      <c r="D70" s="10">
        <f>D71</f>
        <v>120000</v>
      </c>
      <c r="E70" s="10">
        <f>E71</f>
        <v>80000</v>
      </c>
      <c r="F70" s="10">
        <f t="shared" si="1"/>
        <v>66.666666666666657</v>
      </c>
      <c r="G70" s="10">
        <f t="shared" si="2"/>
        <v>66.666666666666657</v>
      </c>
      <c r="H70" s="52" t="s">
        <v>402</v>
      </c>
      <c r="I70" s="6"/>
    </row>
    <row r="71" spans="1:9" ht="63.75" x14ac:dyDescent="0.2">
      <c r="A71" s="21" t="s">
        <v>370</v>
      </c>
      <c r="B71" s="14" t="s">
        <v>75</v>
      </c>
      <c r="C71" s="10">
        <v>120000</v>
      </c>
      <c r="D71" s="10">
        <v>120000</v>
      </c>
      <c r="E71" s="10">
        <v>80000</v>
      </c>
      <c r="F71" s="10">
        <f t="shared" si="1"/>
        <v>66.666666666666657</v>
      </c>
      <c r="G71" s="10">
        <f t="shared" si="2"/>
        <v>66.666666666666657</v>
      </c>
      <c r="H71" s="43"/>
      <c r="I71" s="6"/>
    </row>
    <row r="72" spans="1:9" ht="63.75" x14ac:dyDescent="0.2">
      <c r="A72" s="21" t="s">
        <v>369</v>
      </c>
      <c r="B72" s="14" t="s">
        <v>76</v>
      </c>
      <c r="C72" s="10">
        <f>C73</f>
        <v>2600000</v>
      </c>
      <c r="D72" s="10">
        <f>D73</f>
        <v>4619720</v>
      </c>
      <c r="E72" s="10">
        <f>E73</f>
        <v>6586726.04</v>
      </c>
      <c r="F72" s="10">
        <f t="shared" si="1"/>
        <v>253.33561692307694</v>
      </c>
      <c r="G72" s="10">
        <f t="shared" si="2"/>
        <v>142.57846882495042</v>
      </c>
      <c r="H72" s="43" t="s">
        <v>399</v>
      </c>
      <c r="I72" s="6"/>
    </row>
    <row r="73" spans="1:9" ht="38.25" x14ac:dyDescent="0.2">
      <c r="A73" s="21" t="s">
        <v>368</v>
      </c>
      <c r="B73" s="14" t="s">
        <v>77</v>
      </c>
      <c r="C73" s="10">
        <v>2600000</v>
      </c>
      <c r="D73" s="10">
        <v>4619720</v>
      </c>
      <c r="E73" s="10">
        <v>6586726.04</v>
      </c>
      <c r="F73" s="10">
        <f t="shared" si="1"/>
        <v>253.33561692307694</v>
      </c>
      <c r="G73" s="10">
        <f t="shared" si="2"/>
        <v>142.57846882495042</v>
      </c>
      <c r="H73" s="43"/>
      <c r="I73" s="6"/>
    </row>
    <row r="74" spans="1:9" ht="76.5" x14ac:dyDescent="0.2">
      <c r="A74" s="21" t="s">
        <v>367</v>
      </c>
      <c r="B74" s="14" t="s">
        <v>78</v>
      </c>
      <c r="C74" s="10">
        <f>C75</f>
        <v>0</v>
      </c>
      <c r="D74" s="10">
        <v>0</v>
      </c>
      <c r="E74" s="10">
        <f>E75</f>
        <v>7274.16</v>
      </c>
      <c r="F74" s="10">
        <v>0</v>
      </c>
      <c r="G74" s="10">
        <v>0</v>
      </c>
      <c r="H74" s="43"/>
      <c r="I74" s="6"/>
    </row>
    <row r="75" spans="1:9" ht="76.5" x14ac:dyDescent="0.2">
      <c r="A75" s="21" t="s">
        <v>366</v>
      </c>
      <c r="B75" s="14" t="s">
        <v>79</v>
      </c>
      <c r="C75" s="10">
        <f>C76</f>
        <v>0</v>
      </c>
      <c r="D75" s="10">
        <v>0</v>
      </c>
      <c r="E75" s="10">
        <f>E76</f>
        <v>7274.16</v>
      </c>
      <c r="F75" s="10">
        <v>0</v>
      </c>
      <c r="G75" s="10">
        <v>0</v>
      </c>
      <c r="H75" s="43"/>
      <c r="I75" s="6"/>
    </row>
    <row r="76" spans="1:9" ht="76.5" x14ac:dyDescent="0.2">
      <c r="A76" s="21" t="s">
        <v>365</v>
      </c>
      <c r="B76" s="14" t="s">
        <v>80</v>
      </c>
      <c r="C76" s="10">
        <v>0</v>
      </c>
      <c r="D76" s="10">
        <v>0</v>
      </c>
      <c r="E76" s="10">
        <v>7274.16</v>
      </c>
      <c r="F76" s="10">
        <v>0</v>
      </c>
      <c r="G76" s="10">
        <v>0</v>
      </c>
      <c r="H76" s="43"/>
      <c r="I76" s="6"/>
    </row>
    <row r="77" spans="1:9" ht="63.75" x14ac:dyDescent="0.2">
      <c r="A77" s="22" t="s">
        <v>81</v>
      </c>
      <c r="B77" s="12" t="s">
        <v>82</v>
      </c>
      <c r="C77" s="13">
        <f>C78</f>
        <v>150000</v>
      </c>
      <c r="D77" s="13">
        <f>D78</f>
        <v>160000</v>
      </c>
      <c r="E77" s="13">
        <f>E78</f>
        <v>194315.61</v>
      </c>
      <c r="F77" s="13">
        <f t="shared" ref="F77:F131" si="4">E77/C77*100</f>
        <v>129.54373999999999</v>
      </c>
      <c r="G77" s="13">
        <f t="shared" ref="G77:G137" si="5">E77/D77*100</f>
        <v>121.44725625</v>
      </c>
      <c r="H77" s="45" t="s">
        <v>408</v>
      </c>
      <c r="I77" s="6"/>
    </row>
    <row r="78" spans="1:9" x14ac:dyDescent="0.2">
      <c r="A78" s="21" t="s">
        <v>364</v>
      </c>
      <c r="B78" s="14" t="s">
        <v>83</v>
      </c>
      <c r="C78" s="10">
        <f>C79+C80+C81</f>
        <v>150000</v>
      </c>
      <c r="D78" s="10">
        <f>D79+D80+D81</f>
        <v>160000</v>
      </c>
      <c r="E78" s="10">
        <f>E79+E80+E81</f>
        <v>194315.61</v>
      </c>
      <c r="F78" s="10">
        <f t="shared" si="4"/>
        <v>129.54373999999999</v>
      </c>
      <c r="G78" s="10">
        <f t="shared" si="5"/>
        <v>121.44725625</v>
      </c>
      <c r="H78" s="43"/>
      <c r="I78" s="6"/>
    </row>
    <row r="79" spans="1:9" ht="25.5" x14ac:dyDescent="0.2">
      <c r="A79" s="21" t="s">
        <v>363</v>
      </c>
      <c r="B79" s="14" t="s">
        <v>84</v>
      </c>
      <c r="C79" s="10">
        <v>150000</v>
      </c>
      <c r="D79" s="10">
        <v>160000</v>
      </c>
      <c r="E79" s="10">
        <v>143585.01999999999</v>
      </c>
      <c r="F79" s="10">
        <f t="shared" si="4"/>
        <v>95.723346666666657</v>
      </c>
      <c r="G79" s="10">
        <f t="shared" si="5"/>
        <v>89.740637499999991</v>
      </c>
      <c r="H79" s="43"/>
      <c r="I79" s="6"/>
    </row>
    <row r="80" spans="1:9" x14ac:dyDescent="0.2">
      <c r="A80" s="21" t="s">
        <v>362</v>
      </c>
      <c r="B80" s="14" t="s">
        <v>85</v>
      </c>
      <c r="C80" s="10">
        <v>0</v>
      </c>
      <c r="D80" s="10">
        <v>0</v>
      </c>
      <c r="E80" s="10">
        <v>620.97</v>
      </c>
      <c r="F80" s="10">
        <v>0</v>
      </c>
      <c r="G80" s="10">
        <v>0</v>
      </c>
      <c r="H80" s="43"/>
      <c r="I80" s="6"/>
    </row>
    <row r="81" spans="1:9" x14ac:dyDescent="0.2">
      <c r="A81" s="21" t="s">
        <v>361</v>
      </c>
      <c r="B81" s="14" t="s">
        <v>86</v>
      </c>
      <c r="C81" s="10">
        <v>0</v>
      </c>
      <c r="D81" s="10">
        <f>D82+D83</f>
        <v>0</v>
      </c>
      <c r="E81" s="10">
        <f>E82+E83</f>
        <v>50109.62</v>
      </c>
      <c r="F81" s="10">
        <v>0</v>
      </c>
      <c r="G81" s="10">
        <v>0</v>
      </c>
      <c r="H81" s="43"/>
      <c r="I81" s="6"/>
    </row>
    <row r="82" spans="1:9" x14ac:dyDescent="0.2">
      <c r="A82" s="21" t="s">
        <v>360</v>
      </c>
      <c r="B82" s="14" t="s">
        <v>87</v>
      </c>
      <c r="C82" s="10">
        <f>C83</f>
        <v>0</v>
      </c>
      <c r="D82" s="10">
        <v>0</v>
      </c>
      <c r="E82" s="10">
        <v>50109.62</v>
      </c>
      <c r="F82" s="10">
        <v>0</v>
      </c>
      <c r="G82" s="10">
        <v>0</v>
      </c>
      <c r="H82" s="43"/>
      <c r="I82" s="6"/>
    </row>
    <row r="83" spans="1:9" x14ac:dyDescent="0.2">
      <c r="A83" s="21" t="s">
        <v>359</v>
      </c>
      <c r="B83" s="14" t="s">
        <v>88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43"/>
      <c r="I83" s="6"/>
    </row>
    <row r="84" spans="1:9" ht="147" customHeight="1" x14ac:dyDescent="0.2">
      <c r="A84" s="22" t="s">
        <v>358</v>
      </c>
      <c r="B84" s="12" t="s">
        <v>89</v>
      </c>
      <c r="C84" s="13">
        <f>C85+C88</f>
        <v>4080000</v>
      </c>
      <c r="D84" s="13">
        <f>D85+D88</f>
        <v>4221750</v>
      </c>
      <c r="E84" s="13">
        <f>E85+E88</f>
        <v>4649814.41</v>
      </c>
      <c r="F84" s="13">
        <f t="shared" si="4"/>
        <v>113.96603946078432</v>
      </c>
      <c r="G84" s="13">
        <f t="shared" si="5"/>
        <v>110.13950162847162</v>
      </c>
      <c r="H84" s="45" t="s">
        <v>400</v>
      </c>
      <c r="I84" s="6"/>
    </row>
    <row r="85" spans="1:9" x14ac:dyDescent="0.2">
      <c r="A85" s="21" t="s">
        <v>357</v>
      </c>
      <c r="B85" s="14" t="s">
        <v>90</v>
      </c>
      <c r="C85" s="10">
        <f t="shared" ref="C85:E86" si="6">C86</f>
        <v>1600000</v>
      </c>
      <c r="D85" s="10">
        <f t="shared" si="6"/>
        <v>1741750</v>
      </c>
      <c r="E85" s="10">
        <f t="shared" si="6"/>
        <v>2113160</v>
      </c>
      <c r="F85" s="10">
        <f t="shared" si="4"/>
        <v>132.07249999999999</v>
      </c>
      <c r="G85" s="10">
        <f t="shared" si="5"/>
        <v>121.32395579158893</v>
      </c>
      <c r="H85" s="43"/>
      <c r="I85" s="6"/>
    </row>
    <row r="86" spans="1:9" x14ac:dyDescent="0.2">
      <c r="A86" s="21" t="s">
        <v>356</v>
      </c>
      <c r="B86" s="14" t="s">
        <v>91</v>
      </c>
      <c r="C86" s="10">
        <f t="shared" si="6"/>
        <v>1600000</v>
      </c>
      <c r="D86" s="10">
        <f t="shared" si="6"/>
        <v>1741750</v>
      </c>
      <c r="E86" s="10">
        <f t="shared" si="6"/>
        <v>2113160</v>
      </c>
      <c r="F86" s="10">
        <f t="shared" si="4"/>
        <v>132.07249999999999</v>
      </c>
      <c r="G86" s="10">
        <f t="shared" si="5"/>
        <v>121.32395579158893</v>
      </c>
      <c r="H86" s="43"/>
      <c r="I86" s="6"/>
    </row>
    <row r="87" spans="1:9" ht="25.5" x14ac:dyDescent="0.2">
      <c r="A87" s="21" t="s">
        <v>355</v>
      </c>
      <c r="B87" s="14" t="s">
        <v>92</v>
      </c>
      <c r="C87" s="10">
        <v>1600000</v>
      </c>
      <c r="D87" s="10">
        <v>1741750</v>
      </c>
      <c r="E87" s="10">
        <v>2113160</v>
      </c>
      <c r="F87" s="10">
        <f t="shared" si="4"/>
        <v>132.07249999999999</v>
      </c>
      <c r="G87" s="10">
        <f t="shared" si="5"/>
        <v>121.32395579158893</v>
      </c>
      <c r="H87" s="43"/>
      <c r="I87" s="6"/>
    </row>
    <row r="88" spans="1:9" x14ac:dyDescent="0.2">
      <c r="A88" s="21" t="s">
        <v>354</v>
      </c>
      <c r="B88" s="14" t="s">
        <v>93</v>
      </c>
      <c r="C88" s="10">
        <f>C89</f>
        <v>2480000</v>
      </c>
      <c r="D88" s="10">
        <f>D89</f>
        <v>2480000</v>
      </c>
      <c r="E88" s="10">
        <f>E90</f>
        <v>2536654.41</v>
      </c>
      <c r="F88" s="10">
        <f t="shared" si="4"/>
        <v>102.28445201612904</v>
      </c>
      <c r="G88" s="10">
        <f t="shared" si="5"/>
        <v>102.28445201612904</v>
      </c>
      <c r="H88" s="43"/>
      <c r="I88" s="6"/>
    </row>
    <row r="89" spans="1:9" x14ac:dyDescent="0.2">
      <c r="A89" s="21" t="s">
        <v>353</v>
      </c>
      <c r="B89" s="14" t="s">
        <v>94</v>
      </c>
      <c r="C89" s="10">
        <f>C90</f>
        <v>2480000</v>
      </c>
      <c r="D89" s="10">
        <f>D90</f>
        <v>2480000</v>
      </c>
      <c r="E89" s="10">
        <f>E90</f>
        <v>2536654.41</v>
      </c>
      <c r="F89" s="10">
        <f t="shared" si="4"/>
        <v>102.28445201612904</v>
      </c>
      <c r="G89" s="10">
        <f t="shared" si="5"/>
        <v>102.28445201612904</v>
      </c>
      <c r="H89" s="43"/>
      <c r="I89" s="6"/>
    </row>
    <row r="90" spans="1:9" ht="25.5" x14ac:dyDescent="0.2">
      <c r="A90" s="21" t="s">
        <v>352</v>
      </c>
      <c r="B90" s="14" t="s">
        <v>95</v>
      </c>
      <c r="C90" s="10">
        <v>2480000</v>
      </c>
      <c r="D90" s="10">
        <v>2480000</v>
      </c>
      <c r="E90" s="10">
        <v>2536654.41</v>
      </c>
      <c r="F90" s="10">
        <f t="shared" si="4"/>
        <v>102.28445201612904</v>
      </c>
      <c r="G90" s="10">
        <f t="shared" si="5"/>
        <v>102.28445201612904</v>
      </c>
      <c r="H90" s="43"/>
      <c r="I90" s="6"/>
    </row>
    <row r="91" spans="1:9" ht="281.25" customHeight="1" x14ac:dyDescent="0.2">
      <c r="A91" s="22" t="s">
        <v>351</v>
      </c>
      <c r="B91" s="12" t="s">
        <v>96</v>
      </c>
      <c r="C91" s="13">
        <f>C92</f>
        <v>0</v>
      </c>
      <c r="D91" s="13">
        <f>D92+D95</f>
        <v>4240930</v>
      </c>
      <c r="E91" s="13">
        <f>E92+E95</f>
        <v>10018056.040000001</v>
      </c>
      <c r="F91" s="13">
        <v>0</v>
      </c>
      <c r="G91" s="13">
        <f t="shared" si="5"/>
        <v>236.22309351958179</v>
      </c>
      <c r="H91" s="45" t="s">
        <v>409</v>
      </c>
      <c r="I91" s="6"/>
    </row>
    <row r="92" spans="1:9" ht="76.5" x14ac:dyDescent="0.2">
      <c r="A92" s="21" t="s">
        <v>350</v>
      </c>
      <c r="B92" s="14" t="s">
        <v>97</v>
      </c>
      <c r="C92" s="10">
        <f>C93</f>
        <v>0</v>
      </c>
      <c r="D92" s="10">
        <f>D93</f>
        <v>1438230</v>
      </c>
      <c r="E92" s="10">
        <f>E93</f>
        <v>1212029.19</v>
      </c>
      <c r="F92" s="10">
        <v>0</v>
      </c>
      <c r="G92" s="10">
        <f t="shared" si="5"/>
        <v>84.27227842556475</v>
      </c>
      <c r="H92" s="43"/>
      <c r="I92" s="6"/>
    </row>
    <row r="93" spans="1:9" ht="89.25" x14ac:dyDescent="0.2">
      <c r="A93" s="21" t="s">
        <v>349</v>
      </c>
      <c r="B93" s="14" t="s">
        <v>98</v>
      </c>
      <c r="C93" s="10">
        <f>C94</f>
        <v>0</v>
      </c>
      <c r="D93" s="10">
        <f>D94</f>
        <v>1438230</v>
      </c>
      <c r="E93" s="10">
        <f>E94</f>
        <v>1212029.19</v>
      </c>
      <c r="F93" s="10">
        <v>0</v>
      </c>
      <c r="G93" s="10">
        <f t="shared" si="5"/>
        <v>84.27227842556475</v>
      </c>
      <c r="H93" s="43"/>
      <c r="I93" s="6"/>
    </row>
    <row r="94" spans="1:9" ht="76.5" x14ac:dyDescent="0.2">
      <c r="A94" s="21" t="s">
        <v>348</v>
      </c>
      <c r="B94" s="14" t="s">
        <v>99</v>
      </c>
      <c r="C94" s="10">
        <v>0</v>
      </c>
      <c r="D94" s="10">
        <v>1438230</v>
      </c>
      <c r="E94" s="10">
        <v>1212029.19</v>
      </c>
      <c r="F94" s="10">
        <v>0</v>
      </c>
      <c r="G94" s="10">
        <f t="shared" si="5"/>
        <v>84.27227842556475</v>
      </c>
      <c r="H94" s="43"/>
      <c r="I94" s="6"/>
    </row>
    <row r="95" spans="1:9" ht="25.5" x14ac:dyDescent="0.2">
      <c r="A95" s="21" t="s">
        <v>347</v>
      </c>
      <c r="B95" s="14" t="s">
        <v>100</v>
      </c>
      <c r="C95" s="10">
        <f>C96+C98+C100</f>
        <v>0</v>
      </c>
      <c r="D95" s="10">
        <f>D96+D98+D100</f>
        <v>2802700</v>
      </c>
      <c r="E95" s="10">
        <f>E96+E98+E100</f>
        <v>8806026.8500000015</v>
      </c>
      <c r="F95" s="10">
        <v>0</v>
      </c>
      <c r="G95" s="10">
        <f t="shared" si="5"/>
        <v>314.19798230277951</v>
      </c>
      <c r="H95" s="43"/>
      <c r="I95" s="6"/>
    </row>
    <row r="96" spans="1:9" ht="25.5" x14ac:dyDescent="0.2">
      <c r="A96" s="21" t="s">
        <v>346</v>
      </c>
      <c r="B96" s="14" t="s">
        <v>101</v>
      </c>
      <c r="C96" s="10">
        <f>C97</f>
        <v>0</v>
      </c>
      <c r="D96" s="10">
        <f>D97</f>
        <v>2802700</v>
      </c>
      <c r="E96" s="10">
        <f>E97</f>
        <v>1435277.04</v>
      </c>
      <c r="F96" s="10">
        <v>0</v>
      </c>
      <c r="G96" s="10">
        <f t="shared" si="5"/>
        <v>51.210512719877265</v>
      </c>
      <c r="H96" s="43"/>
      <c r="I96" s="6"/>
    </row>
    <row r="97" spans="1:9" ht="38.25" x14ac:dyDescent="0.2">
      <c r="A97" s="21" t="s">
        <v>345</v>
      </c>
      <c r="B97" s="14" t="s">
        <v>102</v>
      </c>
      <c r="C97" s="10">
        <v>0</v>
      </c>
      <c r="D97" s="10">
        <v>2802700</v>
      </c>
      <c r="E97" s="10">
        <v>1435277.04</v>
      </c>
      <c r="F97" s="10">
        <v>0</v>
      </c>
      <c r="G97" s="10">
        <f t="shared" si="5"/>
        <v>51.210512719877265</v>
      </c>
      <c r="H97" s="43"/>
      <c r="I97" s="6"/>
    </row>
    <row r="98" spans="1:9" ht="38.25" x14ac:dyDescent="0.2">
      <c r="A98" s="21" t="s">
        <v>344</v>
      </c>
      <c r="B98" s="14" t="s">
        <v>103</v>
      </c>
      <c r="C98" s="10">
        <f>C99</f>
        <v>0</v>
      </c>
      <c r="D98" s="10">
        <f>D99</f>
        <v>0</v>
      </c>
      <c r="E98" s="10">
        <f>E99</f>
        <v>7203388.3300000001</v>
      </c>
      <c r="F98" s="10">
        <v>0</v>
      </c>
      <c r="G98" s="10">
        <v>0</v>
      </c>
      <c r="H98" s="43"/>
      <c r="I98" s="6"/>
    </row>
    <row r="99" spans="1:9" ht="51" x14ac:dyDescent="0.2">
      <c r="A99" s="21" t="s">
        <v>343</v>
      </c>
      <c r="B99" s="14" t="s">
        <v>104</v>
      </c>
      <c r="C99" s="10">
        <v>0</v>
      </c>
      <c r="D99" s="10">
        <v>0</v>
      </c>
      <c r="E99" s="10">
        <v>7203388.3300000001</v>
      </c>
      <c r="F99" s="10">
        <v>0</v>
      </c>
      <c r="G99" s="10">
        <v>0</v>
      </c>
      <c r="H99" s="43"/>
      <c r="I99" s="6"/>
    </row>
    <row r="100" spans="1:9" ht="63.75" x14ac:dyDescent="0.2">
      <c r="A100" s="21" t="s">
        <v>342</v>
      </c>
      <c r="B100" s="14" t="s">
        <v>105</v>
      </c>
      <c r="C100" s="10">
        <f t="shared" ref="C100:E101" si="7">C101</f>
        <v>0</v>
      </c>
      <c r="D100" s="10">
        <f t="shared" si="7"/>
        <v>0</v>
      </c>
      <c r="E100" s="10">
        <f t="shared" si="7"/>
        <v>167361.48000000001</v>
      </c>
      <c r="F100" s="10">
        <v>0</v>
      </c>
      <c r="G100" s="10">
        <v>0</v>
      </c>
      <c r="H100" s="43"/>
      <c r="I100" s="6"/>
    </row>
    <row r="101" spans="1:9" ht="63.75" x14ac:dyDescent="0.2">
      <c r="A101" s="21" t="s">
        <v>341</v>
      </c>
      <c r="B101" s="14" t="s">
        <v>106</v>
      </c>
      <c r="C101" s="10">
        <f t="shared" si="7"/>
        <v>0</v>
      </c>
      <c r="D101" s="10">
        <f t="shared" si="7"/>
        <v>0</v>
      </c>
      <c r="E101" s="10">
        <f t="shared" si="7"/>
        <v>167361.48000000001</v>
      </c>
      <c r="F101" s="10">
        <v>0</v>
      </c>
      <c r="G101" s="10">
        <v>0</v>
      </c>
      <c r="H101" s="43"/>
      <c r="I101" s="6"/>
    </row>
    <row r="102" spans="1:9" ht="76.5" x14ac:dyDescent="0.2">
      <c r="A102" s="21" t="s">
        <v>340</v>
      </c>
      <c r="B102" s="14" t="s">
        <v>107</v>
      </c>
      <c r="C102" s="10">
        <v>0</v>
      </c>
      <c r="D102" s="10">
        <v>0</v>
      </c>
      <c r="E102" s="10">
        <v>167361.48000000001</v>
      </c>
      <c r="F102" s="10">
        <v>0</v>
      </c>
      <c r="G102" s="10">
        <v>0</v>
      </c>
      <c r="H102" s="43"/>
      <c r="I102" s="6"/>
    </row>
    <row r="103" spans="1:9" ht="267.75" x14ac:dyDescent="0.2">
      <c r="A103" s="22" t="s">
        <v>339</v>
      </c>
      <c r="B103" s="12" t="s">
        <v>108</v>
      </c>
      <c r="C103" s="13">
        <f>C104+C127+C129</f>
        <v>170000</v>
      </c>
      <c r="D103" s="13">
        <f>D104+D127+D129+D134</f>
        <v>784480</v>
      </c>
      <c r="E103" s="13">
        <f>E104+E127+E129+E134</f>
        <v>2115835.4900000002</v>
      </c>
      <c r="F103" s="13">
        <f t="shared" si="4"/>
        <v>1244.6091117647061</v>
      </c>
      <c r="G103" s="13">
        <f t="shared" si="5"/>
        <v>269.71184606363454</v>
      </c>
      <c r="H103" s="45" t="s">
        <v>406</v>
      </c>
      <c r="I103" s="6"/>
    </row>
    <row r="104" spans="1:9" ht="38.25" x14ac:dyDescent="0.2">
      <c r="A104" s="21" t="s">
        <v>338</v>
      </c>
      <c r="B104" s="14" t="s">
        <v>109</v>
      </c>
      <c r="C104" s="10">
        <f>C109</f>
        <v>70000</v>
      </c>
      <c r="D104" s="10">
        <f>D105+D107+D109+D112+D116+D118+D120+D122+D125+D114</f>
        <v>233950</v>
      </c>
      <c r="E104" s="10">
        <f>E105+E107+E109+E112+E116+E118+E120+E122+E125+E114</f>
        <v>356054.95</v>
      </c>
      <c r="F104" s="10">
        <f t="shared" si="4"/>
        <v>508.64992857142857</v>
      </c>
      <c r="G104" s="10">
        <f t="shared" si="5"/>
        <v>152.19275486215005</v>
      </c>
      <c r="H104" s="43"/>
      <c r="I104" s="6"/>
    </row>
    <row r="105" spans="1:9" ht="51" x14ac:dyDescent="0.2">
      <c r="A105" s="21" t="s">
        <v>337</v>
      </c>
      <c r="B105" s="14" t="s">
        <v>110</v>
      </c>
      <c r="C105" s="10">
        <v>0</v>
      </c>
      <c r="D105" s="10">
        <f>D106</f>
        <v>199710</v>
      </c>
      <c r="E105" s="10">
        <f>E106</f>
        <v>13670.7</v>
      </c>
      <c r="F105" s="10">
        <v>0</v>
      </c>
      <c r="G105" s="10">
        <f t="shared" si="5"/>
        <v>6.8452756496920539</v>
      </c>
      <c r="H105" s="43"/>
      <c r="I105" s="6"/>
    </row>
    <row r="106" spans="1:9" ht="76.5" x14ac:dyDescent="0.2">
      <c r="A106" s="21" t="s">
        <v>336</v>
      </c>
      <c r="B106" s="14" t="s">
        <v>111</v>
      </c>
      <c r="C106" s="10">
        <v>0</v>
      </c>
      <c r="D106" s="10">
        <v>199710</v>
      </c>
      <c r="E106" s="10">
        <v>13670.7</v>
      </c>
      <c r="F106" s="10">
        <v>0</v>
      </c>
      <c r="G106" s="10">
        <f t="shared" si="5"/>
        <v>6.8452756496920539</v>
      </c>
      <c r="H106" s="43"/>
      <c r="I106" s="6"/>
    </row>
    <row r="107" spans="1:9" ht="63.75" x14ac:dyDescent="0.2">
      <c r="A107" s="21" t="s">
        <v>335</v>
      </c>
      <c r="B107" s="14" t="s">
        <v>112</v>
      </c>
      <c r="C107" s="10">
        <v>0</v>
      </c>
      <c r="D107" s="10">
        <f>D108</f>
        <v>0</v>
      </c>
      <c r="E107" s="10">
        <f>E108</f>
        <v>44868.66</v>
      </c>
      <c r="F107" s="10">
        <v>0</v>
      </c>
      <c r="G107" s="10">
        <v>0</v>
      </c>
      <c r="H107" s="43"/>
      <c r="I107" s="6"/>
    </row>
    <row r="108" spans="1:9" ht="89.25" x14ac:dyDescent="0.2">
      <c r="A108" s="21" t="s">
        <v>334</v>
      </c>
      <c r="B108" s="14" t="s">
        <v>113</v>
      </c>
      <c r="C108" s="10">
        <v>0</v>
      </c>
      <c r="D108" s="10">
        <v>0</v>
      </c>
      <c r="E108" s="10">
        <v>44868.66</v>
      </c>
      <c r="F108" s="10">
        <v>0</v>
      </c>
      <c r="G108" s="10">
        <v>0</v>
      </c>
      <c r="H108" s="43"/>
      <c r="I108" s="6"/>
    </row>
    <row r="109" spans="1:9" ht="51" x14ac:dyDescent="0.2">
      <c r="A109" s="21" t="s">
        <v>333</v>
      </c>
      <c r="B109" s="14" t="s">
        <v>114</v>
      </c>
      <c r="C109" s="10">
        <f>C111</f>
        <v>70000</v>
      </c>
      <c r="D109" s="10">
        <f>D110+D111</f>
        <v>32840</v>
      </c>
      <c r="E109" s="10">
        <f>E110+E111</f>
        <v>607.41</v>
      </c>
      <c r="F109" s="10">
        <f t="shared" si="4"/>
        <v>0.8677285714285714</v>
      </c>
      <c r="G109" s="10">
        <f t="shared" si="5"/>
        <v>1.8496041412911082</v>
      </c>
      <c r="H109" s="43"/>
      <c r="I109" s="6"/>
    </row>
    <row r="110" spans="1:9" ht="76.5" x14ac:dyDescent="0.2">
      <c r="A110" s="21" t="s">
        <v>332</v>
      </c>
      <c r="B110" s="14" t="s">
        <v>115</v>
      </c>
      <c r="C110" s="10">
        <v>0</v>
      </c>
      <c r="D110" s="10">
        <v>0</v>
      </c>
      <c r="E110" s="10">
        <v>607.41</v>
      </c>
      <c r="F110" s="10">
        <v>0</v>
      </c>
      <c r="G110" s="10">
        <v>0</v>
      </c>
      <c r="H110" s="43"/>
      <c r="I110" s="6"/>
    </row>
    <row r="111" spans="1:9" ht="63.75" x14ac:dyDescent="0.2">
      <c r="A111" s="21" t="s">
        <v>331</v>
      </c>
      <c r="B111" s="14" t="s">
        <v>116</v>
      </c>
      <c r="C111" s="10">
        <v>70000</v>
      </c>
      <c r="D111" s="10">
        <v>32840</v>
      </c>
      <c r="E111" s="10">
        <v>0</v>
      </c>
      <c r="F111" s="10">
        <f t="shared" si="4"/>
        <v>0</v>
      </c>
      <c r="G111" s="10">
        <f t="shared" si="5"/>
        <v>0</v>
      </c>
      <c r="H111" s="43"/>
      <c r="I111" s="6"/>
    </row>
    <row r="112" spans="1:9" ht="51" x14ac:dyDescent="0.2">
      <c r="A112" s="21" t="s">
        <v>330</v>
      </c>
      <c r="B112" s="14" t="s">
        <v>117</v>
      </c>
      <c r="C112" s="10">
        <v>0</v>
      </c>
      <c r="D112" s="10">
        <f>D113</f>
        <v>1400</v>
      </c>
      <c r="E112" s="10">
        <f>E113</f>
        <v>2245.37</v>
      </c>
      <c r="F112" s="10">
        <v>0</v>
      </c>
      <c r="G112" s="10">
        <f t="shared" si="5"/>
        <v>160.38357142857143</v>
      </c>
      <c r="H112" s="43"/>
      <c r="I112" s="6"/>
    </row>
    <row r="113" spans="1:9" ht="76.5" x14ac:dyDescent="0.2">
      <c r="A113" s="21" t="s">
        <v>329</v>
      </c>
      <c r="B113" s="14" t="s">
        <v>118</v>
      </c>
      <c r="C113" s="10">
        <v>0</v>
      </c>
      <c r="D113" s="10">
        <v>1400</v>
      </c>
      <c r="E113" s="10">
        <v>2245.37</v>
      </c>
      <c r="F113" s="10">
        <v>0</v>
      </c>
      <c r="G113" s="10">
        <f t="shared" si="5"/>
        <v>160.38357142857143</v>
      </c>
      <c r="H113" s="43"/>
      <c r="I113" s="6"/>
    </row>
    <row r="114" spans="1:9" ht="51" x14ac:dyDescent="0.2">
      <c r="A114" s="23" t="s">
        <v>251</v>
      </c>
      <c r="B114" s="14" t="s">
        <v>249</v>
      </c>
      <c r="C114" s="10">
        <f>C115</f>
        <v>0</v>
      </c>
      <c r="D114" s="10">
        <f t="shared" ref="D114:E114" si="8">D115</f>
        <v>0</v>
      </c>
      <c r="E114" s="10">
        <f t="shared" si="8"/>
        <v>7039.98</v>
      </c>
      <c r="F114" s="10">
        <v>0</v>
      </c>
      <c r="G114" s="10">
        <v>0</v>
      </c>
      <c r="H114" s="43"/>
      <c r="I114" s="6"/>
    </row>
    <row r="115" spans="1:9" ht="76.5" x14ac:dyDescent="0.2">
      <c r="A115" s="23" t="s">
        <v>252</v>
      </c>
      <c r="B115" s="14" t="s">
        <v>250</v>
      </c>
      <c r="C115" s="10">
        <v>0</v>
      </c>
      <c r="D115" s="10">
        <v>0</v>
      </c>
      <c r="E115" s="10">
        <v>7039.98</v>
      </c>
      <c r="F115" s="10">
        <v>0</v>
      </c>
      <c r="G115" s="10">
        <v>0</v>
      </c>
      <c r="H115" s="43"/>
      <c r="I115" s="6"/>
    </row>
    <row r="116" spans="1:9" ht="63.75" x14ac:dyDescent="0.2">
      <c r="A116" s="21" t="s">
        <v>328</v>
      </c>
      <c r="B116" s="14" t="s">
        <v>119</v>
      </c>
      <c r="C116" s="10">
        <v>0</v>
      </c>
      <c r="D116" s="10">
        <f>D117</f>
        <v>0</v>
      </c>
      <c r="E116" s="10">
        <f>E117</f>
        <v>1056.1099999999999</v>
      </c>
      <c r="F116" s="10">
        <v>0</v>
      </c>
      <c r="G116" s="10">
        <v>0</v>
      </c>
      <c r="H116" s="43"/>
      <c r="I116" s="6"/>
    </row>
    <row r="117" spans="1:9" ht="89.25" x14ac:dyDescent="0.2">
      <c r="A117" s="21" t="s">
        <v>327</v>
      </c>
      <c r="B117" s="14" t="s">
        <v>120</v>
      </c>
      <c r="C117" s="10">
        <v>0</v>
      </c>
      <c r="D117" s="10">
        <v>0</v>
      </c>
      <c r="E117" s="10">
        <v>1056.1099999999999</v>
      </c>
      <c r="F117" s="10">
        <v>0</v>
      </c>
      <c r="G117" s="10">
        <v>0</v>
      </c>
      <c r="H117" s="43"/>
      <c r="I117" s="6"/>
    </row>
    <row r="118" spans="1:9" ht="63.75" x14ac:dyDescent="0.2">
      <c r="A118" s="21" t="s">
        <v>326</v>
      </c>
      <c r="B118" s="14" t="s">
        <v>121</v>
      </c>
      <c r="C118" s="10">
        <v>0</v>
      </c>
      <c r="D118" s="10">
        <f>D119</f>
        <v>0</v>
      </c>
      <c r="E118" s="10">
        <f>E119</f>
        <v>2486.75</v>
      </c>
      <c r="F118" s="10">
        <v>0</v>
      </c>
      <c r="G118" s="10">
        <v>0</v>
      </c>
      <c r="H118" s="43"/>
      <c r="I118" s="6"/>
    </row>
    <row r="119" spans="1:9" ht="102" x14ac:dyDescent="0.2">
      <c r="A119" s="21" t="s">
        <v>325</v>
      </c>
      <c r="B119" s="14" t="s">
        <v>122</v>
      </c>
      <c r="C119" s="10">
        <v>0</v>
      </c>
      <c r="D119" s="10">
        <v>0</v>
      </c>
      <c r="E119" s="10">
        <v>2486.75</v>
      </c>
      <c r="F119" s="10">
        <v>0</v>
      </c>
      <c r="G119" s="10">
        <v>0</v>
      </c>
      <c r="H119" s="43"/>
      <c r="I119" s="6"/>
    </row>
    <row r="120" spans="1:9" ht="51" x14ac:dyDescent="0.2">
      <c r="A120" s="21" t="s">
        <v>324</v>
      </c>
      <c r="B120" s="14" t="s">
        <v>123</v>
      </c>
      <c r="C120" s="10">
        <v>0</v>
      </c>
      <c r="D120" s="10">
        <f>D121</f>
        <v>0</v>
      </c>
      <c r="E120" s="10">
        <f>E121</f>
        <v>0</v>
      </c>
      <c r="F120" s="10">
        <v>0</v>
      </c>
      <c r="G120" s="10">
        <v>0</v>
      </c>
      <c r="H120" s="43"/>
      <c r="I120" s="6"/>
    </row>
    <row r="121" spans="1:9" ht="76.5" x14ac:dyDescent="0.2">
      <c r="A121" s="21" t="s">
        <v>323</v>
      </c>
      <c r="B121" s="14" t="s">
        <v>124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43"/>
      <c r="I121" s="6"/>
    </row>
    <row r="122" spans="1:9" ht="51" x14ac:dyDescent="0.2">
      <c r="A122" s="21" t="s">
        <v>322</v>
      </c>
      <c r="B122" s="14" t="s">
        <v>125</v>
      </c>
      <c r="C122" s="10">
        <v>0</v>
      </c>
      <c r="D122" s="10">
        <f>D123</f>
        <v>0</v>
      </c>
      <c r="E122" s="10">
        <f>E123+E124</f>
        <v>32792.21</v>
      </c>
      <c r="F122" s="10">
        <v>0</v>
      </c>
      <c r="G122" s="10">
        <v>0</v>
      </c>
      <c r="H122" s="43"/>
      <c r="I122" s="6"/>
    </row>
    <row r="123" spans="1:9" ht="76.5" x14ac:dyDescent="0.2">
      <c r="A123" s="21" t="s">
        <v>321</v>
      </c>
      <c r="B123" s="14" t="s">
        <v>126</v>
      </c>
      <c r="C123" s="10">
        <v>0</v>
      </c>
      <c r="D123" s="10">
        <v>0</v>
      </c>
      <c r="E123" s="10">
        <v>32792.120000000003</v>
      </c>
      <c r="F123" s="10">
        <v>0</v>
      </c>
      <c r="G123" s="10">
        <v>0</v>
      </c>
      <c r="H123" s="43"/>
      <c r="I123" s="6"/>
    </row>
    <row r="124" spans="1:9" ht="63.75" x14ac:dyDescent="0.2">
      <c r="A124" s="23" t="s">
        <v>253</v>
      </c>
      <c r="B124" s="14" t="s">
        <v>254</v>
      </c>
      <c r="C124" s="10">
        <v>0</v>
      </c>
      <c r="D124" s="10">
        <v>0</v>
      </c>
      <c r="E124" s="10">
        <v>0.09</v>
      </c>
      <c r="F124" s="10">
        <v>0</v>
      </c>
      <c r="G124" s="10">
        <v>0</v>
      </c>
      <c r="H124" s="43"/>
      <c r="I124" s="6"/>
    </row>
    <row r="125" spans="1:9" ht="63.75" x14ac:dyDescent="0.2">
      <c r="A125" s="21" t="s">
        <v>320</v>
      </c>
      <c r="B125" s="14" t="s">
        <v>127</v>
      </c>
      <c r="C125" s="10">
        <v>0</v>
      </c>
      <c r="D125" s="10">
        <f>D126</f>
        <v>0</v>
      </c>
      <c r="E125" s="10">
        <f>E126</f>
        <v>251287.76</v>
      </c>
      <c r="F125" s="10">
        <v>0</v>
      </c>
      <c r="G125" s="10">
        <v>0</v>
      </c>
      <c r="H125" s="43"/>
      <c r="I125" s="6"/>
    </row>
    <row r="126" spans="1:9" ht="76.5" x14ac:dyDescent="0.2">
      <c r="A126" s="21" t="s">
        <v>255</v>
      </c>
      <c r="B126" s="14" t="s">
        <v>128</v>
      </c>
      <c r="C126" s="10">
        <v>0</v>
      </c>
      <c r="D126" s="10">
        <v>0</v>
      </c>
      <c r="E126" s="10">
        <v>251287.76</v>
      </c>
      <c r="F126" s="10">
        <v>0</v>
      </c>
      <c r="G126" s="10">
        <v>0</v>
      </c>
      <c r="H126" s="43"/>
      <c r="I126" s="6"/>
    </row>
    <row r="127" spans="1:9" ht="38.25" x14ac:dyDescent="0.2">
      <c r="A127" s="21" t="s">
        <v>319</v>
      </c>
      <c r="B127" s="14" t="s">
        <v>129</v>
      </c>
      <c r="C127" s="10">
        <f>C128</f>
        <v>50000</v>
      </c>
      <c r="D127" s="15">
        <f>D128</f>
        <v>71240</v>
      </c>
      <c r="E127" s="10">
        <f>E128</f>
        <v>62485.21</v>
      </c>
      <c r="F127" s="10">
        <f t="shared" si="4"/>
        <v>124.97042</v>
      </c>
      <c r="G127" s="10">
        <f t="shared" si="5"/>
        <v>87.710850645704667</v>
      </c>
      <c r="H127" s="43"/>
      <c r="I127" s="6"/>
    </row>
    <row r="128" spans="1:9" ht="51" x14ac:dyDescent="0.2">
      <c r="A128" s="21" t="s">
        <v>318</v>
      </c>
      <c r="B128" s="14" t="s">
        <v>130</v>
      </c>
      <c r="C128" s="10">
        <v>50000</v>
      </c>
      <c r="D128" s="10">
        <v>71240</v>
      </c>
      <c r="E128" s="10">
        <v>62485.21</v>
      </c>
      <c r="F128" s="10">
        <f t="shared" si="4"/>
        <v>124.97042</v>
      </c>
      <c r="G128" s="10">
        <f t="shared" si="5"/>
        <v>87.710850645704667</v>
      </c>
      <c r="H128" s="43"/>
      <c r="I128" s="6"/>
    </row>
    <row r="129" spans="1:9" ht="102" x14ac:dyDescent="0.2">
      <c r="A129" s="21" t="s">
        <v>317</v>
      </c>
      <c r="B129" s="14" t="s">
        <v>131</v>
      </c>
      <c r="C129" s="15">
        <f>C130+C132</f>
        <v>50000</v>
      </c>
      <c r="D129" s="15">
        <f>D130+D132</f>
        <v>478510</v>
      </c>
      <c r="E129" s="15">
        <f>E130+E132</f>
        <v>1605087.12</v>
      </c>
      <c r="F129" s="10">
        <f t="shared" si="4"/>
        <v>3210.1742399999998</v>
      </c>
      <c r="G129" s="10">
        <f t="shared" si="5"/>
        <v>335.43439426553266</v>
      </c>
      <c r="H129" s="43"/>
      <c r="I129" s="6"/>
    </row>
    <row r="130" spans="1:9" ht="51" x14ac:dyDescent="0.2">
      <c r="A130" s="21" t="s">
        <v>316</v>
      </c>
      <c r="B130" s="14" t="s">
        <v>132</v>
      </c>
      <c r="C130" s="10">
        <f>C131</f>
        <v>50000</v>
      </c>
      <c r="D130" s="10">
        <f>D131</f>
        <v>478510</v>
      </c>
      <c r="E130" s="10">
        <f>E131</f>
        <v>1605087.12</v>
      </c>
      <c r="F130" s="10">
        <f t="shared" si="4"/>
        <v>3210.1742399999998</v>
      </c>
      <c r="G130" s="10">
        <f t="shared" si="5"/>
        <v>335.43439426553266</v>
      </c>
      <c r="H130" s="43"/>
      <c r="I130" s="6"/>
    </row>
    <row r="131" spans="1:9" ht="63.75" x14ac:dyDescent="0.2">
      <c r="A131" s="21" t="s">
        <v>315</v>
      </c>
      <c r="B131" s="14" t="s">
        <v>133</v>
      </c>
      <c r="C131" s="10">
        <v>50000</v>
      </c>
      <c r="D131" s="10">
        <v>478510</v>
      </c>
      <c r="E131" s="10">
        <v>1605087.12</v>
      </c>
      <c r="F131" s="10">
        <f t="shared" si="4"/>
        <v>3210.1742399999998</v>
      </c>
      <c r="G131" s="10">
        <f t="shared" si="5"/>
        <v>335.43439426553266</v>
      </c>
      <c r="H131" s="43"/>
      <c r="I131" s="6"/>
    </row>
    <row r="132" spans="1:9" ht="76.5" x14ac:dyDescent="0.2">
      <c r="A132" s="21" t="s">
        <v>314</v>
      </c>
      <c r="B132" s="14" t="s">
        <v>134</v>
      </c>
      <c r="C132" s="10">
        <v>0</v>
      </c>
      <c r="D132" s="10">
        <f>D133</f>
        <v>0</v>
      </c>
      <c r="E132" s="10">
        <f>E133</f>
        <v>0</v>
      </c>
      <c r="F132" s="10">
        <v>0</v>
      </c>
      <c r="G132" s="10">
        <v>0</v>
      </c>
      <c r="H132" s="43"/>
      <c r="I132" s="6"/>
    </row>
    <row r="133" spans="1:9" ht="63.75" x14ac:dyDescent="0.2">
      <c r="A133" s="21" t="s">
        <v>313</v>
      </c>
      <c r="B133" s="14" t="s">
        <v>135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43"/>
      <c r="I133" s="6"/>
    </row>
    <row r="134" spans="1:9" x14ac:dyDescent="0.2">
      <c r="A134" s="21" t="s">
        <v>256</v>
      </c>
      <c r="B134" s="14" t="s">
        <v>136</v>
      </c>
      <c r="C134" s="10">
        <v>0</v>
      </c>
      <c r="D134" s="10">
        <f>D135+D136</f>
        <v>780</v>
      </c>
      <c r="E134" s="10">
        <f>E135+E136</f>
        <v>92208.21</v>
      </c>
      <c r="F134" s="10">
        <v>0</v>
      </c>
      <c r="G134" s="10">
        <f t="shared" si="5"/>
        <v>11821.565384615385</v>
      </c>
      <c r="H134" s="43"/>
      <c r="I134" s="6"/>
    </row>
    <row r="135" spans="1:9" ht="102" x14ac:dyDescent="0.2">
      <c r="A135" s="21" t="s">
        <v>257</v>
      </c>
      <c r="B135" s="14" t="s">
        <v>137</v>
      </c>
      <c r="C135" s="10">
        <v>0</v>
      </c>
      <c r="D135" s="10">
        <v>0</v>
      </c>
      <c r="E135" s="10">
        <v>90013.3</v>
      </c>
      <c r="F135" s="10">
        <v>0</v>
      </c>
      <c r="G135" s="10">
        <v>0</v>
      </c>
      <c r="H135" s="43"/>
      <c r="I135" s="6"/>
    </row>
    <row r="136" spans="1:9" ht="25.5" x14ac:dyDescent="0.2">
      <c r="A136" s="21" t="s">
        <v>312</v>
      </c>
      <c r="B136" s="14" t="s">
        <v>138</v>
      </c>
      <c r="C136" s="10">
        <v>0</v>
      </c>
      <c r="D136" s="10">
        <f>D137</f>
        <v>780</v>
      </c>
      <c r="E136" s="10">
        <f>E137</f>
        <v>2194.91</v>
      </c>
      <c r="F136" s="10">
        <v>0</v>
      </c>
      <c r="G136" s="10">
        <f t="shared" si="5"/>
        <v>281.39871794871794</v>
      </c>
      <c r="H136" s="43"/>
      <c r="I136" s="6"/>
    </row>
    <row r="137" spans="1:9" ht="51" x14ac:dyDescent="0.2">
      <c r="A137" s="21" t="s">
        <v>311</v>
      </c>
      <c r="B137" s="14" t="s">
        <v>139</v>
      </c>
      <c r="C137" s="10">
        <v>0</v>
      </c>
      <c r="D137" s="10">
        <v>780</v>
      </c>
      <c r="E137" s="10">
        <v>2194.91</v>
      </c>
      <c r="F137" s="10">
        <v>0</v>
      </c>
      <c r="G137" s="10">
        <f t="shared" si="5"/>
        <v>281.39871794871794</v>
      </c>
      <c r="H137" s="43"/>
      <c r="I137" s="6"/>
    </row>
    <row r="138" spans="1:9" x14ac:dyDescent="0.2">
      <c r="A138" s="22" t="s">
        <v>310</v>
      </c>
      <c r="B138" s="12" t="s">
        <v>140</v>
      </c>
      <c r="C138" s="13">
        <f>C141</f>
        <v>90000</v>
      </c>
      <c r="D138" s="13">
        <f>D141</f>
        <v>90000</v>
      </c>
      <c r="E138" s="13">
        <f>E141+E139</f>
        <v>53419.199999999997</v>
      </c>
      <c r="F138" s="13">
        <f t="shared" ref="F138:F190" si="9">E138/C138*100</f>
        <v>59.354666666666667</v>
      </c>
      <c r="G138" s="13">
        <f t="shared" ref="G138:G192" si="10">E138/D138*100</f>
        <v>59.354666666666667</v>
      </c>
      <c r="H138" s="45"/>
      <c r="I138" s="6"/>
    </row>
    <row r="139" spans="1:9" x14ac:dyDescent="0.2">
      <c r="A139" s="21" t="s">
        <v>309</v>
      </c>
      <c r="B139" s="14" t="s">
        <v>141</v>
      </c>
      <c r="C139" s="10">
        <v>0</v>
      </c>
      <c r="D139" s="10">
        <v>0</v>
      </c>
      <c r="E139" s="10">
        <f>E140</f>
        <v>-43481</v>
      </c>
      <c r="F139" s="10">
        <v>0</v>
      </c>
      <c r="G139" s="10">
        <v>0</v>
      </c>
      <c r="H139" s="43"/>
      <c r="I139" s="6"/>
    </row>
    <row r="140" spans="1:9" ht="25.5" x14ac:dyDescent="0.2">
      <c r="A140" s="21" t="s">
        <v>308</v>
      </c>
      <c r="B140" s="14" t="s">
        <v>142</v>
      </c>
      <c r="C140" s="10">
        <v>0</v>
      </c>
      <c r="D140" s="10">
        <v>0</v>
      </c>
      <c r="E140" s="10">
        <v>-43481</v>
      </c>
      <c r="F140" s="10">
        <v>0</v>
      </c>
      <c r="G140" s="10">
        <v>0</v>
      </c>
      <c r="H140" s="43"/>
      <c r="I140" s="6"/>
    </row>
    <row r="141" spans="1:9" ht="114.75" x14ac:dyDescent="0.2">
      <c r="A141" s="21" t="s">
        <v>307</v>
      </c>
      <c r="B141" s="14" t="s">
        <v>143</v>
      </c>
      <c r="C141" s="10">
        <f>C142</f>
        <v>90000</v>
      </c>
      <c r="D141" s="10">
        <f>D142</f>
        <v>90000</v>
      </c>
      <c r="E141" s="10">
        <f>E142</f>
        <v>96900.2</v>
      </c>
      <c r="F141" s="10">
        <f t="shared" si="9"/>
        <v>107.66688888888889</v>
      </c>
      <c r="G141" s="10">
        <f t="shared" si="10"/>
        <v>107.66688888888889</v>
      </c>
      <c r="H141" s="43" t="s">
        <v>403</v>
      </c>
      <c r="I141" s="6"/>
    </row>
    <row r="142" spans="1:9" ht="25.5" x14ac:dyDescent="0.2">
      <c r="A142" s="21" t="s">
        <v>306</v>
      </c>
      <c r="B142" s="14" t="s">
        <v>144</v>
      </c>
      <c r="C142" s="10">
        <v>90000</v>
      </c>
      <c r="D142" s="10">
        <v>90000</v>
      </c>
      <c r="E142" s="10">
        <v>96900.2</v>
      </c>
      <c r="F142" s="10">
        <f t="shared" si="9"/>
        <v>107.66688888888889</v>
      </c>
      <c r="G142" s="10">
        <f t="shared" si="10"/>
        <v>107.66688888888889</v>
      </c>
      <c r="H142" s="43"/>
      <c r="I142" s="6"/>
    </row>
    <row r="143" spans="1:9" x14ac:dyDescent="0.2">
      <c r="A143" s="22" t="s">
        <v>305</v>
      </c>
      <c r="B143" s="12" t="s">
        <v>145</v>
      </c>
      <c r="C143" s="13">
        <f t="shared" ref="C143:D143" si="11">C144+C193</f>
        <v>492016836.93000001</v>
      </c>
      <c r="D143" s="13">
        <f t="shared" si="11"/>
        <v>573615583.40999985</v>
      </c>
      <c r="E143" s="13">
        <f>E144+E193</f>
        <v>553163698.81000006</v>
      </c>
      <c r="F143" s="13">
        <f t="shared" si="9"/>
        <v>112.42779866265013</v>
      </c>
      <c r="G143" s="13">
        <f t="shared" si="10"/>
        <v>96.434566076741064</v>
      </c>
      <c r="H143" s="45"/>
      <c r="I143" s="6"/>
    </row>
    <row r="144" spans="1:9" ht="38.25" x14ac:dyDescent="0.2">
      <c r="A144" s="21" t="s">
        <v>304</v>
      </c>
      <c r="B144" s="14" t="s">
        <v>146</v>
      </c>
      <c r="C144" s="10">
        <f>C145+C150+C165+C186</f>
        <v>492016836.93000001</v>
      </c>
      <c r="D144" s="10">
        <f>D145+D150+D165+D186</f>
        <v>573615583.40999985</v>
      </c>
      <c r="E144" s="10">
        <f>E145+E150+E165+E186</f>
        <v>560914546.22000003</v>
      </c>
      <c r="F144" s="10">
        <f t="shared" si="9"/>
        <v>114.00312024277378</v>
      </c>
      <c r="G144" s="10">
        <f t="shared" si="10"/>
        <v>97.785792862443628</v>
      </c>
      <c r="H144" s="43"/>
      <c r="I144" s="6"/>
    </row>
    <row r="145" spans="1:9" ht="25.5" x14ac:dyDescent="0.2">
      <c r="A145" s="22" t="s">
        <v>303</v>
      </c>
      <c r="B145" s="12" t="s">
        <v>147</v>
      </c>
      <c r="C145" s="13">
        <f>C148</f>
        <v>0</v>
      </c>
      <c r="D145" s="13">
        <f>D148+D146</f>
        <v>25058269.640000001</v>
      </c>
      <c r="E145" s="13">
        <f>E148+E146</f>
        <v>26804269.640000001</v>
      </c>
      <c r="F145" s="13">
        <v>0</v>
      </c>
      <c r="G145" s="13">
        <f t="shared" si="10"/>
        <v>106.96775964615249</v>
      </c>
      <c r="H145" s="45"/>
      <c r="I145" s="6"/>
    </row>
    <row r="146" spans="1:9" ht="25.5" x14ac:dyDescent="0.2">
      <c r="A146" s="21" t="s">
        <v>302</v>
      </c>
      <c r="B146" s="14" t="s">
        <v>148</v>
      </c>
      <c r="C146" s="10">
        <v>0</v>
      </c>
      <c r="D146" s="10">
        <f>D147</f>
        <v>25058269.640000001</v>
      </c>
      <c r="E146" s="10">
        <f>E147</f>
        <v>25058269.640000001</v>
      </c>
      <c r="F146" s="10">
        <v>0</v>
      </c>
      <c r="G146" s="10">
        <f t="shared" si="10"/>
        <v>100</v>
      </c>
      <c r="H146" s="43"/>
      <c r="I146" s="6"/>
    </row>
    <row r="147" spans="1:9" ht="25.5" x14ac:dyDescent="0.2">
      <c r="A147" s="21" t="s">
        <v>301</v>
      </c>
      <c r="B147" s="14" t="s">
        <v>149</v>
      </c>
      <c r="C147" s="10">
        <v>0</v>
      </c>
      <c r="D147" s="10">
        <v>25058269.640000001</v>
      </c>
      <c r="E147" s="10">
        <v>25058269.640000001</v>
      </c>
      <c r="F147" s="10">
        <v>0</v>
      </c>
      <c r="G147" s="10">
        <f t="shared" si="10"/>
        <v>100</v>
      </c>
      <c r="H147" s="43"/>
      <c r="I147" s="6"/>
    </row>
    <row r="148" spans="1:9" x14ac:dyDescent="0.2">
      <c r="A148" s="21" t="s">
        <v>300</v>
      </c>
      <c r="B148" s="14" t="s">
        <v>150</v>
      </c>
      <c r="C148" s="10">
        <f>C149</f>
        <v>0</v>
      </c>
      <c r="D148" s="10">
        <f>D149</f>
        <v>0</v>
      </c>
      <c r="E148" s="10">
        <f>E149</f>
        <v>1746000</v>
      </c>
      <c r="F148" s="10">
        <v>0</v>
      </c>
      <c r="G148" s="10">
        <v>0</v>
      </c>
      <c r="H148" s="43"/>
      <c r="I148" s="6"/>
    </row>
    <row r="149" spans="1:9" x14ac:dyDescent="0.2">
      <c r="A149" s="21" t="s">
        <v>299</v>
      </c>
      <c r="B149" s="14" t="s">
        <v>151</v>
      </c>
      <c r="C149" s="10">
        <v>0</v>
      </c>
      <c r="D149" s="10">
        <v>0</v>
      </c>
      <c r="E149" s="10">
        <v>1746000</v>
      </c>
      <c r="F149" s="10">
        <v>0</v>
      </c>
      <c r="G149" s="10">
        <v>0</v>
      </c>
      <c r="H149" s="43"/>
      <c r="I149" s="6"/>
    </row>
    <row r="150" spans="1:9" ht="25.5" x14ac:dyDescent="0.2">
      <c r="A150" s="22" t="s">
        <v>298</v>
      </c>
      <c r="B150" s="12" t="s">
        <v>152</v>
      </c>
      <c r="C150" s="13">
        <f>C151+C153+C157+C159+C163+C155+C161</f>
        <v>139097603.68000001</v>
      </c>
      <c r="D150" s="13">
        <f t="shared" ref="D150:E150" si="12">D151+D153+D157+D159+D163+D155+D161</f>
        <v>204968400</v>
      </c>
      <c r="E150" s="13">
        <f t="shared" si="12"/>
        <v>197517870.95000002</v>
      </c>
      <c r="F150" s="13">
        <f t="shared" si="9"/>
        <v>141.99947786620274</v>
      </c>
      <c r="G150" s="13">
        <f t="shared" si="10"/>
        <v>96.365035268851202</v>
      </c>
      <c r="H150" s="45"/>
      <c r="I150" s="6"/>
    </row>
    <row r="151" spans="1:9" ht="38.25" x14ac:dyDescent="0.2">
      <c r="A151" s="20" t="s">
        <v>380</v>
      </c>
      <c r="B151" s="14" t="s">
        <v>378</v>
      </c>
      <c r="C151" s="10">
        <f>C152</f>
        <v>0</v>
      </c>
      <c r="D151" s="10">
        <f>D152</f>
        <v>23841800</v>
      </c>
      <c r="E151" s="10">
        <f>E152</f>
        <v>23841800</v>
      </c>
      <c r="F151" s="10">
        <v>0</v>
      </c>
      <c r="G151" s="10">
        <f t="shared" si="10"/>
        <v>100</v>
      </c>
      <c r="H151" s="43"/>
      <c r="I151" s="6"/>
    </row>
    <row r="152" spans="1:9" ht="38.25" x14ac:dyDescent="0.2">
      <c r="A152" s="20" t="s">
        <v>381</v>
      </c>
      <c r="B152" s="14" t="s">
        <v>379</v>
      </c>
      <c r="C152" s="10">
        <v>0</v>
      </c>
      <c r="D152" s="10">
        <v>23841800</v>
      </c>
      <c r="E152" s="10">
        <v>23841800</v>
      </c>
      <c r="F152" s="10">
        <v>0</v>
      </c>
      <c r="G152" s="10">
        <f t="shared" si="10"/>
        <v>100</v>
      </c>
      <c r="H152" s="43"/>
      <c r="I152" s="6"/>
    </row>
    <row r="153" spans="1:9" ht="25.5" x14ac:dyDescent="0.2">
      <c r="A153" s="21" t="s">
        <v>297</v>
      </c>
      <c r="B153" s="14" t="s">
        <v>153</v>
      </c>
      <c r="C153" s="10">
        <f>C154</f>
        <v>6711506.4500000002</v>
      </c>
      <c r="D153" s="10">
        <f>D154</f>
        <v>5770293.6399999997</v>
      </c>
      <c r="E153" s="10">
        <f>E154</f>
        <v>5770293.6399999997</v>
      </c>
      <c r="F153" s="10">
        <f t="shared" si="9"/>
        <v>85.976131930857335</v>
      </c>
      <c r="G153" s="10">
        <f t="shared" si="10"/>
        <v>100</v>
      </c>
      <c r="H153" s="43"/>
      <c r="I153" s="6"/>
    </row>
    <row r="154" spans="1:9" ht="38.25" x14ac:dyDescent="0.2">
      <c r="A154" s="21" t="s">
        <v>296</v>
      </c>
      <c r="B154" s="14" t="s">
        <v>154</v>
      </c>
      <c r="C154" s="10">
        <v>6711506.4500000002</v>
      </c>
      <c r="D154" s="10">
        <v>5770293.6399999997</v>
      </c>
      <c r="E154" s="10">
        <v>5770293.6399999997</v>
      </c>
      <c r="F154" s="10">
        <f t="shared" si="9"/>
        <v>85.976131930857335</v>
      </c>
      <c r="G154" s="10">
        <f t="shared" si="10"/>
        <v>100</v>
      </c>
      <c r="H154" s="43"/>
      <c r="I154" s="6"/>
    </row>
    <row r="155" spans="1:9" ht="25.5" x14ac:dyDescent="0.2">
      <c r="A155" s="21" t="s">
        <v>295</v>
      </c>
      <c r="B155" s="14" t="s">
        <v>155</v>
      </c>
      <c r="C155" s="10">
        <f>C156</f>
        <v>56183998.240000002</v>
      </c>
      <c r="D155" s="10">
        <f>D156</f>
        <v>64830480.740000002</v>
      </c>
      <c r="E155" s="10">
        <f>E156</f>
        <v>62865570.840000004</v>
      </c>
      <c r="F155" s="10">
        <v>0</v>
      </c>
      <c r="G155" s="10">
        <f t="shared" si="10"/>
        <v>96.969157289022448</v>
      </c>
      <c r="H155" s="43"/>
      <c r="I155" s="6"/>
    </row>
    <row r="156" spans="1:9" ht="25.5" x14ac:dyDescent="0.2">
      <c r="A156" s="21" t="s">
        <v>294</v>
      </c>
      <c r="B156" s="14" t="s">
        <v>156</v>
      </c>
      <c r="C156" s="10">
        <v>56183998.240000002</v>
      </c>
      <c r="D156" s="10">
        <v>64830480.740000002</v>
      </c>
      <c r="E156" s="10">
        <v>62865570.840000004</v>
      </c>
      <c r="F156" s="10">
        <f t="shared" si="9"/>
        <v>111.89230529920364</v>
      </c>
      <c r="G156" s="10">
        <f t="shared" si="10"/>
        <v>96.969157289022448</v>
      </c>
      <c r="H156" s="43"/>
      <c r="I156" s="6"/>
    </row>
    <row r="157" spans="1:9" x14ac:dyDescent="0.2">
      <c r="A157" s="21" t="s">
        <v>293</v>
      </c>
      <c r="B157" s="14" t="s">
        <v>157</v>
      </c>
      <c r="C157" s="10">
        <f>C158</f>
        <v>14469191.67</v>
      </c>
      <c r="D157" s="10">
        <f>D158</f>
        <v>26519297.68</v>
      </c>
      <c r="E157" s="10">
        <f>E158</f>
        <v>26519297.68</v>
      </c>
      <c r="F157" s="10">
        <f t="shared" si="9"/>
        <v>183.28112782543573</v>
      </c>
      <c r="G157" s="10">
        <f t="shared" si="10"/>
        <v>100</v>
      </c>
      <c r="H157" s="43"/>
      <c r="I157" s="6"/>
    </row>
    <row r="158" spans="1:9" ht="25.5" x14ac:dyDescent="0.2">
      <c r="A158" s="21" t="s">
        <v>292</v>
      </c>
      <c r="B158" s="14" t="s">
        <v>158</v>
      </c>
      <c r="C158" s="10">
        <v>14469191.67</v>
      </c>
      <c r="D158" s="10">
        <v>26519297.68</v>
      </c>
      <c r="E158" s="10">
        <v>26519297.68</v>
      </c>
      <c r="F158" s="10">
        <f t="shared" si="9"/>
        <v>183.28112782543573</v>
      </c>
      <c r="G158" s="10">
        <f t="shared" si="10"/>
        <v>100</v>
      </c>
      <c r="H158" s="43"/>
      <c r="I158" s="6"/>
    </row>
    <row r="159" spans="1:9" ht="25.5" x14ac:dyDescent="0.2">
      <c r="A159" s="21" t="s">
        <v>291</v>
      </c>
      <c r="B159" s="14" t="s">
        <v>159</v>
      </c>
      <c r="C159" s="10">
        <f>C160</f>
        <v>7373086.4500000002</v>
      </c>
      <c r="D159" s="10">
        <f>D160</f>
        <v>6960350.6399999997</v>
      </c>
      <c r="E159" s="10">
        <f>E160</f>
        <v>6960350.6399999997</v>
      </c>
      <c r="F159" s="10">
        <f t="shared" si="9"/>
        <v>94.402129789214655</v>
      </c>
      <c r="G159" s="10">
        <f t="shared" si="10"/>
        <v>100</v>
      </c>
      <c r="H159" s="43"/>
      <c r="I159" s="6"/>
    </row>
    <row r="160" spans="1:9" ht="38.25" x14ac:dyDescent="0.2">
      <c r="A160" s="21" t="s">
        <v>290</v>
      </c>
      <c r="B160" s="14" t="s">
        <v>160</v>
      </c>
      <c r="C160" s="10">
        <v>7373086.4500000002</v>
      </c>
      <c r="D160" s="10">
        <v>6960350.6399999997</v>
      </c>
      <c r="E160" s="10">
        <v>6960350.6399999997</v>
      </c>
      <c r="F160" s="10">
        <f t="shared" si="9"/>
        <v>94.402129789214655</v>
      </c>
      <c r="G160" s="10">
        <f t="shared" si="10"/>
        <v>100</v>
      </c>
      <c r="H160" s="43"/>
      <c r="I160" s="6"/>
    </row>
    <row r="161" spans="1:9" ht="25.5" x14ac:dyDescent="0.2">
      <c r="A161" s="21" t="s">
        <v>289</v>
      </c>
      <c r="B161" s="14" t="s">
        <v>161</v>
      </c>
      <c r="C161" s="10">
        <f>C162</f>
        <v>1625400</v>
      </c>
      <c r="D161" s="10">
        <f>D162</f>
        <v>1098000</v>
      </c>
      <c r="E161" s="10">
        <f>E162</f>
        <v>498000</v>
      </c>
      <c r="F161" s="10">
        <v>0</v>
      </c>
      <c r="G161" s="10">
        <f t="shared" si="10"/>
        <v>45.355191256830601</v>
      </c>
      <c r="H161" s="43"/>
      <c r="I161" s="6"/>
    </row>
    <row r="162" spans="1:9" ht="38.25" x14ac:dyDescent="0.2">
      <c r="A162" s="21" t="s">
        <v>288</v>
      </c>
      <c r="B162" s="14" t="s">
        <v>162</v>
      </c>
      <c r="C162" s="10">
        <v>1625400</v>
      </c>
      <c r="D162" s="10">
        <v>1098000</v>
      </c>
      <c r="E162" s="10">
        <v>498000</v>
      </c>
      <c r="F162" s="10">
        <v>0</v>
      </c>
      <c r="G162" s="10">
        <f t="shared" si="10"/>
        <v>45.355191256830601</v>
      </c>
      <c r="H162" s="43"/>
      <c r="I162" s="6"/>
    </row>
    <row r="163" spans="1:9" x14ac:dyDescent="0.2">
      <c r="A163" s="21" t="s">
        <v>287</v>
      </c>
      <c r="B163" s="14" t="s">
        <v>163</v>
      </c>
      <c r="C163" s="10">
        <f>C164</f>
        <v>52734420.869999997</v>
      </c>
      <c r="D163" s="10">
        <f>D164</f>
        <v>75948177.299999997</v>
      </c>
      <c r="E163" s="10">
        <f>E164</f>
        <v>71062558.150000006</v>
      </c>
      <c r="F163" s="10">
        <f t="shared" si="9"/>
        <v>134.75554861061661</v>
      </c>
      <c r="G163" s="10">
        <f t="shared" si="10"/>
        <v>93.56716734530508</v>
      </c>
      <c r="H163" s="43"/>
      <c r="I163" s="6"/>
    </row>
    <row r="164" spans="1:9" x14ac:dyDescent="0.2">
      <c r="A164" s="21" t="s">
        <v>286</v>
      </c>
      <c r="B164" s="14" t="s">
        <v>164</v>
      </c>
      <c r="C164" s="10">
        <v>52734420.869999997</v>
      </c>
      <c r="D164" s="10">
        <v>75948177.299999997</v>
      </c>
      <c r="E164" s="10">
        <v>71062558.150000006</v>
      </c>
      <c r="F164" s="10">
        <f t="shared" si="9"/>
        <v>134.75554861061661</v>
      </c>
      <c r="G164" s="10">
        <f t="shared" si="10"/>
        <v>93.56716734530508</v>
      </c>
      <c r="H164" s="43"/>
      <c r="I164" s="6"/>
    </row>
    <row r="165" spans="1:9" ht="25.5" x14ac:dyDescent="0.2">
      <c r="A165" s="22" t="s">
        <v>285</v>
      </c>
      <c r="B165" s="12" t="s">
        <v>165</v>
      </c>
      <c r="C165" s="13">
        <f>C166+C168+C170+C172+C174+C176+C178+C180+C182+C184</f>
        <v>336944833.25</v>
      </c>
      <c r="D165" s="13">
        <f>D166+D168+D170+D172+D174+D176+D178+D180+D182+D184</f>
        <v>324136049.70999998</v>
      </c>
      <c r="E165" s="13">
        <f>E166+E168+E170+E172+E174+E176+E178+E180+E182+E184</f>
        <v>319764839.89999998</v>
      </c>
      <c r="F165" s="13">
        <f t="shared" si="9"/>
        <v>94.901244460616752</v>
      </c>
      <c r="G165" s="13">
        <f t="shared" si="10"/>
        <v>98.651427444151651</v>
      </c>
      <c r="H165" s="45"/>
      <c r="I165" s="6"/>
    </row>
    <row r="166" spans="1:9" ht="38.25" x14ac:dyDescent="0.2">
      <c r="A166" s="21" t="s">
        <v>284</v>
      </c>
      <c r="B166" s="14" t="s">
        <v>166</v>
      </c>
      <c r="C166" s="10">
        <f>C167</f>
        <v>302338187.25</v>
      </c>
      <c r="D166" s="10">
        <f>D167</f>
        <v>302575957.70999998</v>
      </c>
      <c r="E166" s="10">
        <f>E167</f>
        <v>301694532.07999998</v>
      </c>
      <c r="F166" s="10">
        <f t="shared" si="9"/>
        <v>99.787107551363405</v>
      </c>
      <c r="G166" s="10">
        <f t="shared" si="10"/>
        <v>99.708692773652302</v>
      </c>
      <c r="H166" s="43"/>
      <c r="I166" s="6"/>
    </row>
    <row r="167" spans="1:9" ht="38.25" x14ac:dyDescent="0.2">
      <c r="A167" s="21" t="s">
        <v>283</v>
      </c>
      <c r="B167" s="14" t="s">
        <v>167</v>
      </c>
      <c r="C167" s="10">
        <v>302338187.25</v>
      </c>
      <c r="D167" s="10">
        <v>302575957.70999998</v>
      </c>
      <c r="E167" s="10">
        <v>301694532.07999998</v>
      </c>
      <c r="F167" s="10">
        <f t="shared" si="9"/>
        <v>99.787107551363405</v>
      </c>
      <c r="G167" s="10">
        <f t="shared" si="10"/>
        <v>99.708692773652302</v>
      </c>
      <c r="H167" s="43"/>
      <c r="I167" s="6"/>
    </row>
    <row r="168" spans="1:9" ht="63.75" x14ac:dyDescent="0.2">
      <c r="A168" s="21" t="s">
        <v>282</v>
      </c>
      <c r="B168" s="14" t="s">
        <v>168</v>
      </c>
      <c r="C168" s="10">
        <f>C169</f>
        <v>3712464</v>
      </c>
      <c r="D168" s="10">
        <f t="shared" ref="D168:E168" si="13">D169</f>
        <v>2133120</v>
      </c>
      <c r="E168" s="10">
        <f t="shared" si="13"/>
        <v>2133120</v>
      </c>
      <c r="F168" s="10">
        <f t="shared" si="9"/>
        <v>57.458334949510629</v>
      </c>
      <c r="G168" s="10">
        <f t="shared" si="10"/>
        <v>100</v>
      </c>
      <c r="H168" s="43"/>
      <c r="I168" s="6"/>
    </row>
    <row r="169" spans="1:9" ht="76.5" x14ac:dyDescent="0.2">
      <c r="A169" s="21" t="s">
        <v>281</v>
      </c>
      <c r="B169" s="14" t="s">
        <v>169</v>
      </c>
      <c r="C169" s="10">
        <v>3712464</v>
      </c>
      <c r="D169" s="10">
        <v>2133120</v>
      </c>
      <c r="E169" s="10">
        <v>2133120</v>
      </c>
      <c r="F169" s="10">
        <f t="shared" si="9"/>
        <v>57.458334949510629</v>
      </c>
      <c r="G169" s="10">
        <f t="shared" si="10"/>
        <v>100</v>
      </c>
      <c r="H169" s="43"/>
      <c r="I169" s="6"/>
    </row>
    <row r="170" spans="1:9" ht="51" x14ac:dyDescent="0.2">
      <c r="A170" s="21" t="s">
        <v>280</v>
      </c>
      <c r="B170" s="14" t="s">
        <v>170</v>
      </c>
      <c r="C170" s="10">
        <f>C171</f>
        <v>12784770</v>
      </c>
      <c r="D170" s="10">
        <f>D171</f>
        <v>0</v>
      </c>
      <c r="E170" s="10">
        <f>E171</f>
        <v>0</v>
      </c>
      <c r="F170" s="10">
        <f t="shared" si="9"/>
        <v>0</v>
      </c>
      <c r="G170" s="10">
        <v>0</v>
      </c>
      <c r="H170" s="43"/>
      <c r="I170" s="6"/>
    </row>
    <row r="171" spans="1:9" ht="51" x14ac:dyDescent="0.2">
      <c r="A171" s="21" t="s">
        <v>279</v>
      </c>
      <c r="B171" s="14" t="s">
        <v>171</v>
      </c>
      <c r="C171" s="10">
        <v>12784770</v>
      </c>
      <c r="D171" s="10">
        <v>0</v>
      </c>
      <c r="E171" s="10">
        <v>0</v>
      </c>
      <c r="F171" s="10">
        <f t="shared" si="9"/>
        <v>0</v>
      </c>
      <c r="G171" s="10">
        <v>0</v>
      </c>
      <c r="H171" s="43"/>
      <c r="I171" s="6"/>
    </row>
    <row r="172" spans="1:9" ht="38.25" x14ac:dyDescent="0.2">
      <c r="A172" s="21" t="s">
        <v>278</v>
      </c>
      <c r="B172" s="14" t="s">
        <v>172</v>
      </c>
      <c r="C172" s="10">
        <f>C173</f>
        <v>420254</v>
      </c>
      <c r="D172" s="10">
        <f>D173</f>
        <v>431170</v>
      </c>
      <c r="E172" s="10">
        <f>E173</f>
        <v>431169.99</v>
      </c>
      <c r="F172" s="10">
        <f t="shared" si="9"/>
        <v>102.59747438453888</v>
      </c>
      <c r="G172" s="10">
        <f t="shared" si="10"/>
        <v>99.99999768072918</v>
      </c>
      <c r="H172" s="43"/>
      <c r="I172" s="6"/>
    </row>
    <row r="173" spans="1:9" ht="51" x14ac:dyDescent="0.2">
      <c r="A173" s="21" t="s">
        <v>277</v>
      </c>
      <c r="B173" s="14" t="s">
        <v>173</v>
      </c>
      <c r="C173" s="10">
        <v>420254</v>
      </c>
      <c r="D173" s="10">
        <v>431170</v>
      </c>
      <c r="E173" s="10">
        <v>431169.99</v>
      </c>
      <c r="F173" s="10">
        <f t="shared" si="9"/>
        <v>102.59747438453888</v>
      </c>
      <c r="G173" s="10">
        <f t="shared" si="10"/>
        <v>99.99999768072918</v>
      </c>
      <c r="H173" s="43"/>
      <c r="I173" s="6"/>
    </row>
    <row r="174" spans="1:9" ht="51" x14ac:dyDescent="0.2">
      <c r="A174" s="21" t="s">
        <v>276</v>
      </c>
      <c r="B174" s="14" t="s">
        <v>174</v>
      </c>
      <c r="C174" s="10">
        <f>C175</f>
        <v>14508</v>
      </c>
      <c r="D174" s="10">
        <f>D175</f>
        <v>4723</v>
      </c>
      <c r="E174" s="10">
        <f>E175</f>
        <v>4723</v>
      </c>
      <c r="F174" s="10">
        <f t="shared" si="9"/>
        <v>32.554452715743039</v>
      </c>
      <c r="G174" s="10">
        <f t="shared" si="10"/>
        <v>100</v>
      </c>
      <c r="H174" s="43"/>
      <c r="I174" s="6"/>
    </row>
    <row r="175" spans="1:9" ht="51" x14ac:dyDescent="0.2">
      <c r="A175" s="21" t="s">
        <v>275</v>
      </c>
      <c r="B175" s="14" t="s">
        <v>175</v>
      </c>
      <c r="C175" s="10">
        <v>14508</v>
      </c>
      <c r="D175" s="10">
        <v>4723</v>
      </c>
      <c r="E175" s="10">
        <v>4723</v>
      </c>
      <c r="F175" s="10">
        <f t="shared" si="9"/>
        <v>32.554452715743039</v>
      </c>
      <c r="G175" s="10">
        <f t="shared" si="10"/>
        <v>100</v>
      </c>
      <c r="H175" s="43"/>
      <c r="I175" s="6"/>
    </row>
    <row r="176" spans="1:9" s="18" customFormat="1" ht="38.25" x14ac:dyDescent="0.2">
      <c r="A176" s="24" t="s">
        <v>274</v>
      </c>
      <c r="B176" s="16" t="s">
        <v>176</v>
      </c>
      <c r="C176" s="15">
        <f>C177</f>
        <v>0</v>
      </c>
      <c r="D176" s="15">
        <v>0</v>
      </c>
      <c r="E176" s="15">
        <v>0</v>
      </c>
      <c r="F176" s="10">
        <v>0</v>
      </c>
      <c r="G176" s="10">
        <v>0</v>
      </c>
      <c r="H176" s="46"/>
      <c r="I176" s="17"/>
    </row>
    <row r="177" spans="1:9" s="18" customFormat="1" ht="38.25" x14ac:dyDescent="0.2">
      <c r="A177" s="24" t="s">
        <v>273</v>
      </c>
      <c r="B177" s="16" t="s">
        <v>177</v>
      </c>
      <c r="C177" s="15">
        <v>0</v>
      </c>
      <c r="D177" s="15">
        <v>0</v>
      </c>
      <c r="E177" s="15">
        <v>0</v>
      </c>
      <c r="F177" s="10">
        <v>0</v>
      </c>
      <c r="G177" s="10">
        <v>0</v>
      </c>
      <c r="H177" s="46"/>
      <c r="I177" s="17"/>
    </row>
    <row r="178" spans="1:9" ht="63.75" x14ac:dyDescent="0.2">
      <c r="A178" s="21" t="s">
        <v>272</v>
      </c>
      <c r="B178" s="14" t="s">
        <v>178</v>
      </c>
      <c r="C178" s="10">
        <f>C179</f>
        <v>13554100</v>
      </c>
      <c r="D178" s="10">
        <f>D179</f>
        <v>14796800</v>
      </c>
      <c r="E178" s="10">
        <f>E179</f>
        <v>11307015.83</v>
      </c>
      <c r="F178" s="10">
        <f t="shared" si="9"/>
        <v>83.421369401140609</v>
      </c>
      <c r="G178" s="10">
        <f t="shared" si="10"/>
        <v>76.415277830341694</v>
      </c>
      <c r="H178" s="43"/>
      <c r="I178" s="6"/>
    </row>
    <row r="179" spans="1:9" ht="63.75" x14ac:dyDescent="0.2">
      <c r="A179" s="21" t="s">
        <v>271</v>
      </c>
      <c r="B179" s="14" t="s">
        <v>179</v>
      </c>
      <c r="C179" s="10">
        <v>13554100</v>
      </c>
      <c r="D179" s="10">
        <v>14796800</v>
      </c>
      <c r="E179" s="10">
        <v>11307015.83</v>
      </c>
      <c r="F179" s="10">
        <f t="shared" si="9"/>
        <v>83.421369401140609</v>
      </c>
      <c r="G179" s="10">
        <f t="shared" si="10"/>
        <v>76.415277830341694</v>
      </c>
      <c r="H179" s="43"/>
      <c r="I179" s="6"/>
    </row>
    <row r="180" spans="1:9" ht="25.5" x14ac:dyDescent="0.2">
      <c r="A180" s="21" t="s">
        <v>270</v>
      </c>
      <c r="B180" s="14" t="s">
        <v>180</v>
      </c>
      <c r="C180" s="10">
        <f>C181</f>
        <v>1490622</v>
      </c>
      <c r="D180" s="10">
        <f>D181</f>
        <v>1490622</v>
      </c>
      <c r="E180" s="10">
        <f>E181</f>
        <v>1490622</v>
      </c>
      <c r="F180" s="10">
        <f t="shared" si="9"/>
        <v>100</v>
      </c>
      <c r="G180" s="10">
        <f t="shared" si="10"/>
        <v>100</v>
      </c>
      <c r="H180" s="43"/>
      <c r="I180" s="6"/>
    </row>
    <row r="181" spans="1:9" ht="38.25" x14ac:dyDescent="0.2">
      <c r="A181" s="21" t="s">
        <v>269</v>
      </c>
      <c r="B181" s="14" t="s">
        <v>181</v>
      </c>
      <c r="C181" s="10">
        <v>1490622</v>
      </c>
      <c r="D181" s="10">
        <v>1490622</v>
      </c>
      <c r="E181" s="10">
        <v>1490622</v>
      </c>
      <c r="F181" s="10">
        <f t="shared" si="9"/>
        <v>100</v>
      </c>
      <c r="G181" s="10">
        <f t="shared" si="10"/>
        <v>100</v>
      </c>
      <c r="H181" s="43"/>
      <c r="I181" s="6"/>
    </row>
    <row r="182" spans="1:9" ht="25.5" x14ac:dyDescent="0.2">
      <c r="A182" s="21" t="s">
        <v>268</v>
      </c>
      <c r="B182" s="14" t="s">
        <v>182</v>
      </c>
      <c r="C182" s="10">
        <f>C183</f>
        <v>2276349</v>
      </c>
      <c r="D182" s="10">
        <f>D183</f>
        <v>2340748</v>
      </c>
      <c r="E182" s="10">
        <f>E183</f>
        <v>2340748</v>
      </c>
      <c r="F182" s="10">
        <f t="shared" si="9"/>
        <v>102.82904774267918</v>
      </c>
      <c r="G182" s="10">
        <f t="shared" si="10"/>
        <v>100</v>
      </c>
      <c r="H182" s="43"/>
      <c r="I182" s="6"/>
    </row>
    <row r="183" spans="1:9" ht="25.5" x14ac:dyDescent="0.2">
      <c r="A183" s="21" t="s">
        <v>267</v>
      </c>
      <c r="B183" s="14" t="s">
        <v>183</v>
      </c>
      <c r="C183" s="10">
        <v>2276349</v>
      </c>
      <c r="D183" s="10">
        <v>2340748</v>
      </c>
      <c r="E183" s="10">
        <v>2340748</v>
      </c>
      <c r="F183" s="10">
        <f t="shared" si="9"/>
        <v>102.82904774267918</v>
      </c>
      <c r="G183" s="10">
        <f t="shared" si="10"/>
        <v>100</v>
      </c>
      <c r="H183" s="43"/>
      <c r="I183" s="6"/>
    </row>
    <row r="184" spans="1:9" x14ac:dyDescent="0.2">
      <c r="A184" s="21" t="s">
        <v>266</v>
      </c>
      <c r="B184" s="25" t="s">
        <v>184</v>
      </c>
      <c r="C184" s="10">
        <f>C185</f>
        <v>353579</v>
      </c>
      <c r="D184" s="10">
        <f>D185</f>
        <v>362909</v>
      </c>
      <c r="E184" s="10">
        <f>E185</f>
        <v>362909</v>
      </c>
      <c r="F184" s="10">
        <f t="shared" si="9"/>
        <v>102.63873137262112</v>
      </c>
      <c r="G184" s="10">
        <f t="shared" si="10"/>
        <v>100</v>
      </c>
      <c r="H184" s="43"/>
      <c r="I184" s="6"/>
    </row>
    <row r="185" spans="1:9" x14ac:dyDescent="0.2">
      <c r="A185" s="21" t="s">
        <v>265</v>
      </c>
      <c r="B185" s="25" t="s">
        <v>185</v>
      </c>
      <c r="C185" s="10">
        <v>353579</v>
      </c>
      <c r="D185" s="10">
        <v>362909</v>
      </c>
      <c r="E185" s="10">
        <v>362909</v>
      </c>
      <c r="F185" s="10">
        <f t="shared" si="9"/>
        <v>102.63873137262112</v>
      </c>
      <c r="G185" s="10">
        <f t="shared" si="10"/>
        <v>100</v>
      </c>
      <c r="H185" s="43"/>
      <c r="I185" s="6"/>
    </row>
    <row r="186" spans="1:9" x14ac:dyDescent="0.2">
      <c r="A186" s="22" t="s">
        <v>264</v>
      </c>
      <c r="B186" s="26" t="s">
        <v>186</v>
      </c>
      <c r="C186" s="13">
        <f>C189+C187+C191</f>
        <v>15974400</v>
      </c>
      <c r="D186" s="13">
        <f t="shared" ref="D186:E186" si="14">D189+D187+D191</f>
        <v>19452864.059999999</v>
      </c>
      <c r="E186" s="13">
        <f t="shared" si="14"/>
        <v>16827565.73</v>
      </c>
      <c r="F186" s="13">
        <f t="shared" si="9"/>
        <v>105.34083114232773</v>
      </c>
      <c r="G186" s="13">
        <f t="shared" si="10"/>
        <v>86.504309484184006</v>
      </c>
      <c r="H186" s="45"/>
      <c r="I186" s="6"/>
    </row>
    <row r="187" spans="1:9" s="18" customFormat="1" ht="63.75" x14ac:dyDescent="0.2">
      <c r="A187" s="20" t="s">
        <v>384</v>
      </c>
      <c r="B187" s="27" t="s">
        <v>382</v>
      </c>
      <c r="C187" s="15">
        <f>C188</f>
        <v>0</v>
      </c>
      <c r="D187" s="15">
        <f>D188</f>
        <v>356993</v>
      </c>
      <c r="E187" s="15">
        <f>E188</f>
        <v>356993</v>
      </c>
      <c r="F187" s="10">
        <v>0</v>
      </c>
      <c r="G187" s="10">
        <f t="shared" si="10"/>
        <v>100</v>
      </c>
      <c r="H187" s="46"/>
      <c r="I187" s="17"/>
    </row>
    <row r="188" spans="1:9" s="18" customFormat="1" ht="63.75" x14ac:dyDescent="0.2">
      <c r="A188" s="20" t="s">
        <v>385</v>
      </c>
      <c r="B188" s="27" t="s">
        <v>383</v>
      </c>
      <c r="C188" s="15">
        <v>0</v>
      </c>
      <c r="D188" s="15">
        <v>356993</v>
      </c>
      <c r="E188" s="15">
        <v>356993</v>
      </c>
      <c r="F188" s="10">
        <v>0</v>
      </c>
      <c r="G188" s="10">
        <f t="shared" si="10"/>
        <v>100</v>
      </c>
      <c r="H188" s="46"/>
      <c r="I188" s="17"/>
    </row>
    <row r="189" spans="1:9" ht="51" x14ac:dyDescent="0.2">
      <c r="A189" s="21" t="s">
        <v>263</v>
      </c>
      <c r="B189" s="25" t="s">
        <v>187</v>
      </c>
      <c r="C189" s="10">
        <f>C190</f>
        <v>15974400</v>
      </c>
      <c r="D189" s="10">
        <f>D190</f>
        <v>16848000</v>
      </c>
      <c r="E189" s="10">
        <f>E190</f>
        <v>14222832</v>
      </c>
      <c r="F189" s="10">
        <f t="shared" si="9"/>
        <v>89.03515625</v>
      </c>
      <c r="G189" s="10">
        <f t="shared" si="10"/>
        <v>84.418518518518511</v>
      </c>
      <c r="H189" s="43"/>
      <c r="I189" s="6"/>
    </row>
    <row r="190" spans="1:9" ht="63.75" x14ac:dyDescent="0.2">
      <c r="A190" s="21" t="s">
        <v>262</v>
      </c>
      <c r="B190" s="25" t="s">
        <v>188</v>
      </c>
      <c r="C190" s="10">
        <v>15974400</v>
      </c>
      <c r="D190" s="10">
        <v>16848000</v>
      </c>
      <c r="E190" s="10">
        <v>14222832</v>
      </c>
      <c r="F190" s="10">
        <f t="shared" si="9"/>
        <v>89.03515625</v>
      </c>
      <c r="G190" s="10">
        <f t="shared" si="10"/>
        <v>84.418518518518511</v>
      </c>
      <c r="H190" s="43"/>
      <c r="I190" s="6"/>
    </row>
    <row r="191" spans="1:9" ht="18.75" customHeight="1" x14ac:dyDescent="0.2">
      <c r="A191" s="21" t="s">
        <v>261</v>
      </c>
      <c r="B191" s="25" t="s">
        <v>189</v>
      </c>
      <c r="C191" s="10">
        <f>C192</f>
        <v>0</v>
      </c>
      <c r="D191" s="10">
        <f>D192</f>
        <v>2247871.06</v>
      </c>
      <c r="E191" s="10">
        <f>E192</f>
        <v>2247740.73</v>
      </c>
      <c r="F191" s="10">
        <v>0</v>
      </c>
      <c r="G191" s="10">
        <f t="shared" si="10"/>
        <v>99.994202069579558</v>
      </c>
      <c r="H191" s="43"/>
      <c r="I191" s="6"/>
    </row>
    <row r="192" spans="1:9" ht="29.25" customHeight="1" x14ac:dyDescent="0.2">
      <c r="A192" s="21" t="s">
        <v>260</v>
      </c>
      <c r="B192" s="25" t="s">
        <v>190</v>
      </c>
      <c r="C192" s="10">
        <v>0</v>
      </c>
      <c r="D192" s="10">
        <v>2247871.06</v>
      </c>
      <c r="E192" s="10">
        <v>2247740.73</v>
      </c>
      <c r="F192" s="10">
        <v>0</v>
      </c>
      <c r="G192" s="10">
        <f t="shared" si="10"/>
        <v>99.994202069579558</v>
      </c>
      <c r="H192" s="43"/>
      <c r="I192" s="6"/>
    </row>
    <row r="193" spans="1:9" ht="39" customHeight="1" x14ac:dyDescent="0.2">
      <c r="A193" s="19" t="s">
        <v>386</v>
      </c>
      <c r="B193" s="25" t="s">
        <v>389</v>
      </c>
      <c r="C193" s="10">
        <f t="shared" ref="C193:E194" si="15">C194</f>
        <v>0</v>
      </c>
      <c r="D193" s="10">
        <f t="shared" si="15"/>
        <v>0</v>
      </c>
      <c r="E193" s="10">
        <f t="shared" si="15"/>
        <v>-7750847.4100000001</v>
      </c>
      <c r="F193" s="10">
        <v>0</v>
      </c>
      <c r="G193" s="10">
        <v>0</v>
      </c>
      <c r="H193" s="43"/>
      <c r="I193" s="6"/>
    </row>
    <row r="194" spans="1:9" ht="33" customHeight="1" x14ac:dyDescent="0.2">
      <c r="A194" s="19" t="s">
        <v>387</v>
      </c>
      <c r="B194" s="28" t="s">
        <v>390</v>
      </c>
      <c r="C194" s="30">
        <f t="shared" si="15"/>
        <v>0</v>
      </c>
      <c r="D194" s="30">
        <f t="shared" si="15"/>
        <v>0</v>
      </c>
      <c r="E194" s="30">
        <f t="shared" si="15"/>
        <v>-7750847.4100000001</v>
      </c>
      <c r="F194" s="10">
        <v>0</v>
      </c>
      <c r="G194" s="10">
        <v>0</v>
      </c>
      <c r="H194" s="47"/>
      <c r="I194" s="6"/>
    </row>
    <row r="195" spans="1:9" ht="41.25" customHeight="1" x14ac:dyDescent="0.2">
      <c r="A195" s="19" t="s">
        <v>388</v>
      </c>
      <c r="B195" s="29" t="s">
        <v>391</v>
      </c>
      <c r="C195" s="31">
        <v>0</v>
      </c>
      <c r="D195" s="31">
        <v>0</v>
      </c>
      <c r="E195" s="31">
        <v>-7750847.4100000001</v>
      </c>
      <c r="F195" s="10">
        <v>0</v>
      </c>
      <c r="G195" s="10">
        <v>0</v>
      </c>
      <c r="H195" s="48"/>
      <c r="I195" s="6"/>
    </row>
  </sheetData>
  <mergeCells count="9">
    <mergeCell ref="A1:H1"/>
    <mergeCell ref="A4:A5"/>
    <mergeCell ref="B4:B5"/>
    <mergeCell ref="C4:C5"/>
    <mergeCell ref="D4:D5"/>
    <mergeCell ref="E4:E5"/>
    <mergeCell ref="F4:F5"/>
    <mergeCell ref="G4:G5"/>
    <mergeCell ref="H4:H5"/>
  </mergeCells>
  <pageMargins left="0.78740157480314965" right="0.39370078740157483" top="0.59055118110236227" bottom="0.39370078740157483" header="0" footer="0"/>
  <pageSetup paperSize="9" scale="82" fitToWidth="2" fitToHeight="0" orientation="landscape" r:id="rId1"/>
  <header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207-2</cp:lastModifiedBy>
  <cp:lastPrinted>2024-06-04T05:35:13Z</cp:lastPrinted>
  <dcterms:created xsi:type="dcterms:W3CDTF">2023-03-09T01:50:55Z</dcterms:created>
  <dcterms:modified xsi:type="dcterms:W3CDTF">2024-06-04T06:16:17Z</dcterms:modified>
</cp:coreProperties>
</file>